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Icsms02\1510総務契約課\総務係\統計調査\統計諸ﾌｧｲﾙ集\1統計いなぎ作成\統計いなぎ原稿\令和5年度版\原稿\回答\完成\"/>
    </mc:Choice>
  </mc:AlternateContent>
  <bookViews>
    <workbookView xWindow="0" yWindow="0" windowWidth="19200" windowHeight="10620"/>
  </bookViews>
  <sheets>
    <sheet name="P115" sheetId="15" r:id="rId1"/>
  </sheets>
  <calcPr calcId="162913"/>
</workbook>
</file>

<file path=xl/calcChain.xml><?xml version="1.0" encoding="utf-8"?>
<calcChain xmlns="http://schemas.openxmlformats.org/spreadsheetml/2006/main">
  <c r="F33" i="15" l="1"/>
  <c r="G13" i="15" l="1"/>
  <c r="G12" i="15" l="1"/>
  <c r="G31" i="15" l="1"/>
  <c r="F31" i="15"/>
  <c r="E31" i="15"/>
  <c r="G11" i="15"/>
  <c r="C31" i="15" l="1"/>
  <c r="E30" i="15" l="1"/>
  <c r="G30" i="15" l="1"/>
  <c r="F30" i="15"/>
  <c r="F10" i="15"/>
  <c r="G10" i="15" s="1"/>
  <c r="C30" i="15" l="1"/>
  <c r="G29" i="15"/>
  <c r="F29" i="15"/>
  <c r="E29" i="15"/>
  <c r="F9" i="15"/>
  <c r="G9" i="15" s="1"/>
  <c r="C29" i="15" l="1"/>
</calcChain>
</file>

<file path=xl/comments1.xml><?xml version="1.0" encoding="utf-8"?>
<comments xmlns="http://schemas.openxmlformats.org/spreadsheetml/2006/main">
  <authors>
    <author>setup</author>
  </authors>
  <commentList>
    <comment ref="B12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年報（受診件数は一般と退職の合計値）</t>
        </r>
      </text>
    </comment>
    <comment ref="B13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年報（受診件数は一般と退職の合計値）</t>
        </r>
      </text>
    </comment>
    <comment ref="B32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年報（一般と退職の合計値）</t>
        </r>
      </text>
    </comment>
    <comment ref="B33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年報（一般と退職の合計値）</t>
        </r>
      </text>
    </comment>
    <comment ref="F33" authorId="0" shapeId="0">
      <text>
        <r>
          <rPr>
            <sz val="9"/>
            <color indexed="81"/>
            <rFont val="MS P ゴシック"/>
            <family val="3"/>
            <charset val="128"/>
          </rPr>
          <t>端数調整 +1</t>
        </r>
      </text>
    </comment>
  </commentList>
</comments>
</file>

<file path=xl/sharedStrings.xml><?xml version="1.0" encoding="utf-8"?>
<sst xmlns="http://schemas.openxmlformats.org/spreadsheetml/2006/main" count="21" uniqueCount="17">
  <si>
    <t>年度</t>
    <rPh sb="0" eb="2">
      <t>ネンド</t>
    </rPh>
    <phoneticPr fontId="2"/>
  </si>
  <si>
    <t>注）世帯数、被保険者数は各年度年間平均である。</t>
    <rPh sb="0" eb="1">
      <t>チュウ</t>
    </rPh>
    <rPh sb="2" eb="4">
      <t>セタイ</t>
    </rPh>
    <rPh sb="4" eb="5">
      <t>スウ</t>
    </rPh>
    <rPh sb="6" eb="7">
      <t>ヒ</t>
    </rPh>
    <rPh sb="7" eb="9">
      <t>ホケン</t>
    </rPh>
    <rPh sb="9" eb="10">
      <t>シャ</t>
    </rPh>
    <rPh sb="10" eb="11">
      <t>スウ</t>
    </rPh>
    <rPh sb="12" eb="15">
      <t>カクネンド</t>
    </rPh>
    <rPh sb="15" eb="17">
      <t>ネンカン</t>
    </rPh>
    <rPh sb="17" eb="19">
      <t>ヘイキン</t>
    </rPh>
    <phoneticPr fontId="2"/>
  </si>
  <si>
    <t>保険者負担金</t>
    <rPh sb="0" eb="2">
      <t>ホケン</t>
    </rPh>
    <rPh sb="2" eb="3">
      <t>シャ</t>
    </rPh>
    <rPh sb="3" eb="5">
      <t>フタン</t>
    </rPh>
    <rPh sb="5" eb="6">
      <t>キン</t>
    </rPh>
    <phoneticPr fontId="2"/>
  </si>
  <si>
    <t>一部負担金</t>
    <rPh sb="0" eb="2">
      <t>イチブ</t>
    </rPh>
    <rPh sb="2" eb="5">
      <t>フタンキン</t>
    </rPh>
    <phoneticPr fontId="2"/>
  </si>
  <si>
    <t>その他</t>
    <rPh sb="2" eb="3">
      <t>タ</t>
    </rPh>
    <phoneticPr fontId="2"/>
  </si>
  <si>
    <t>資料　：　市民部保険年金課</t>
    <rPh sb="0" eb="2">
      <t>シリョウ</t>
    </rPh>
    <rPh sb="5" eb="7">
      <t>シミン</t>
    </rPh>
    <rPh sb="7" eb="8">
      <t>ブ</t>
    </rPh>
    <rPh sb="8" eb="10">
      <t>ホケン</t>
    </rPh>
    <rPh sb="10" eb="12">
      <t>ネンキン</t>
    </rPh>
    <rPh sb="12" eb="13">
      <t>カ</t>
    </rPh>
    <phoneticPr fontId="2"/>
  </si>
  <si>
    <t>単位　：千円</t>
    <rPh sb="0" eb="2">
      <t>タンイ</t>
    </rPh>
    <rPh sb="4" eb="6">
      <t>センエン</t>
    </rPh>
    <phoneticPr fontId="2"/>
  </si>
  <si>
    <t>被保険者数
　　　　　　　（人）</t>
    <rPh sb="0" eb="1">
      <t>ヒ</t>
    </rPh>
    <rPh sb="1" eb="4">
      <t>ホケンシャ</t>
    </rPh>
    <rPh sb="4" eb="5">
      <t>スウ</t>
    </rPh>
    <rPh sb="14" eb="15">
      <t>ニン</t>
    </rPh>
    <phoneticPr fontId="2"/>
  </si>
  <si>
    <t>受診件数
　　　　　　　　　（件）</t>
    <rPh sb="0" eb="2">
      <t>ジュシン</t>
    </rPh>
    <rPh sb="2" eb="4">
      <t>ケンスウ</t>
    </rPh>
    <rPh sb="15" eb="16">
      <t>ケン</t>
    </rPh>
    <phoneticPr fontId="2"/>
  </si>
  <si>
    <t>1人当たり受診件数
　　　　　　　（件）</t>
    <rPh sb="18" eb="19">
      <t>ケン</t>
    </rPh>
    <phoneticPr fontId="2"/>
  </si>
  <si>
    <t>世帯数
　　　　　　　(世帯）</t>
    <rPh sb="0" eb="3">
      <t>セタイスウ</t>
    </rPh>
    <rPh sb="12" eb="14">
      <t>セタイ</t>
    </rPh>
    <phoneticPr fontId="2"/>
  </si>
  <si>
    <t>令和2年度</t>
    <rPh sb="0" eb="2">
      <t>レイワ</t>
    </rPh>
    <rPh sb="3" eb="5">
      <t>ネンド</t>
    </rPh>
    <phoneticPr fontId="2"/>
  </si>
  <si>
    <t>費用額</t>
    <rPh sb="0" eb="3">
      <t>ヒヨウガク</t>
    </rPh>
    <phoneticPr fontId="2"/>
  </si>
  <si>
    <t>平成30年度</t>
    <rPh sb="0" eb="2">
      <t>ヘイセイ</t>
    </rPh>
    <rPh sb="4" eb="6">
      <t>ネンド</t>
    </rPh>
    <phoneticPr fontId="2"/>
  </si>
  <si>
    <t>第１０７表　　　国民健康保険事業概要</t>
    <rPh sb="0" eb="1">
      <t>ダイ</t>
    </rPh>
    <rPh sb="4" eb="5">
      <t>ヒョウ</t>
    </rPh>
    <rPh sb="8" eb="10">
      <t>コクミン</t>
    </rPh>
    <rPh sb="10" eb="12">
      <t>ケンコウ</t>
    </rPh>
    <rPh sb="12" eb="14">
      <t>ホケン</t>
    </rPh>
    <rPh sb="14" eb="16">
      <t>ジギョウ</t>
    </rPh>
    <rPh sb="16" eb="18">
      <t>ガイヨウ</t>
    </rPh>
    <phoneticPr fontId="2"/>
  </si>
  <si>
    <t>福祉・保健衛生・公害・リサイクル　　１　１　５</t>
    <rPh sb="0" eb="2">
      <t>フクシ</t>
    </rPh>
    <rPh sb="3" eb="5">
      <t>ホケン</t>
    </rPh>
    <rPh sb="5" eb="7">
      <t>エイセイ</t>
    </rPh>
    <rPh sb="8" eb="10">
      <t>コウガイ</t>
    </rPh>
    <phoneticPr fontId="2"/>
  </si>
  <si>
    <t>第１０８表　　　国民健康保険療養給付状況</t>
    <rPh sb="0" eb="1">
      <t>ダイ</t>
    </rPh>
    <rPh sb="4" eb="5">
      <t>ヒョウ</t>
    </rPh>
    <rPh sb="8" eb="10">
      <t>コクミン</t>
    </rPh>
    <rPh sb="10" eb="12">
      <t>ケンコウ</t>
    </rPh>
    <rPh sb="12" eb="14">
      <t>ホケン</t>
    </rPh>
    <rPh sb="14" eb="16">
      <t>リョウヨウ</t>
    </rPh>
    <rPh sb="16" eb="18">
      <t>キュウフ</t>
    </rPh>
    <rPh sb="18" eb="20">
      <t>ジョウキョウ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</si>
</sst>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.0;[Red]\-#,##0.0"/>
  </numFmts>
  <fonts count="9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明朝"/>
      <family val="1"/>
      <charset val="128"/>
    </font>
    <font>
      <sz val="12"/>
      <name val="ＭＳ Ｐゴシック"/>
      <family val="3"/>
      <charset val="128"/>
    </font>
    <font>
      <b/>
      <sz val="10"/>
      <name val="ＭＳ Ｐ明朝"/>
      <family val="1"/>
      <charset val="128"/>
    </font>
    <font>
      <sz val="11"/>
      <color rgb="FFFF0000"/>
      <name val="ＭＳ Ｐゴシック"/>
      <family val="3"/>
      <charset val="128"/>
    </font>
    <font>
      <b/>
      <sz val="9"/>
      <color indexed="81"/>
      <name val="MS P ゴシック"/>
      <family val="3"/>
      <charset val="128"/>
    </font>
    <font>
      <sz val="9"/>
      <color indexed="81"/>
      <name val="MS P ゴシック"/>
      <family val="3"/>
      <charset val="12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35">
    <xf numFmtId="0" fontId="0" fillId="0" borderId="0" xfId="0"/>
    <xf numFmtId="0" fontId="3" fillId="0" borderId="0" xfId="0" applyFont="1"/>
    <xf numFmtId="0" fontId="3" fillId="0" borderId="1" xfId="0" applyFont="1" applyBorder="1"/>
    <xf numFmtId="0" fontId="5" fillId="0" borderId="0" xfId="0" applyFont="1"/>
    <xf numFmtId="0" fontId="3" fillId="0" borderId="3" xfId="0" applyFont="1" applyBorder="1"/>
    <xf numFmtId="0" fontId="3" fillId="0" borderId="4" xfId="0" applyFont="1" applyBorder="1" applyAlignment="1">
      <alignment horizontal="distributed" vertical="center" justifyLastLine="1"/>
    </xf>
    <xf numFmtId="0" fontId="3" fillId="0" borderId="5" xfId="0" applyFont="1" applyBorder="1" applyAlignment="1">
      <alignment horizontal="distributed" vertical="center" justifyLastLine="1"/>
    </xf>
    <xf numFmtId="0" fontId="3" fillId="0" borderId="6" xfId="0" applyFont="1" applyBorder="1"/>
    <xf numFmtId="0" fontId="3" fillId="0" borderId="0" xfId="0" applyFont="1" applyBorder="1" applyAlignment="1">
      <alignment horizontal="distributed" vertical="center" justifyLastLine="1"/>
    </xf>
    <xf numFmtId="0" fontId="3" fillId="0" borderId="7" xfId="0" applyFont="1" applyBorder="1" applyAlignment="1">
      <alignment horizontal="distributed" vertical="center"/>
    </xf>
    <xf numFmtId="176" fontId="3" fillId="0" borderId="0" xfId="1" applyNumberFormat="1" applyFont="1" applyFill="1" applyBorder="1" applyAlignment="1">
      <alignment horizontal="center" vertical="center"/>
    </xf>
    <xf numFmtId="0" fontId="6" fillId="0" borderId="0" xfId="0" applyFont="1"/>
    <xf numFmtId="0" fontId="3" fillId="0" borderId="2" xfId="0" applyFont="1" applyBorder="1" applyAlignment="1">
      <alignment horizontal="distributed" vertical="center" justifyLastLine="1"/>
    </xf>
    <xf numFmtId="0" fontId="0" fillId="0" borderId="0" xfId="0" applyFont="1"/>
    <xf numFmtId="0" fontId="3" fillId="0" borderId="4" xfId="0" applyFont="1" applyBorder="1" applyAlignment="1">
      <alignment horizontal="distributed" vertical="center" wrapText="1" justifyLastLine="1"/>
    </xf>
    <xf numFmtId="0" fontId="3" fillId="0" borderId="5" xfId="0" applyFont="1" applyBorder="1" applyAlignment="1">
      <alignment horizontal="distributed" vertical="center" wrapText="1" justifyLastLine="1"/>
    </xf>
    <xf numFmtId="0" fontId="3" fillId="0" borderId="7" xfId="0" applyFont="1" applyBorder="1" applyAlignment="1">
      <alignment horizontal="center" vertical="center"/>
    </xf>
    <xf numFmtId="0" fontId="3" fillId="0" borderId="7" xfId="0" applyFont="1" applyBorder="1" applyAlignment="1">
      <alignment horizontal="distributed" vertical="center" justifyLastLine="1"/>
    </xf>
    <xf numFmtId="38" fontId="3" fillId="0" borderId="0" xfId="1" applyFont="1" applyFill="1" applyBorder="1" applyAlignment="1">
      <alignment horizontal="center" vertical="center"/>
    </xf>
    <xf numFmtId="38" fontId="3" fillId="0" borderId="0" xfId="1" applyFont="1" applyFill="1" applyBorder="1" applyAlignment="1">
      <alignment horizontal="center" vertical="center"/>
    </xf>
    <xf numFmtId="38" fontId="3" fillId="0" borderId="0" xfId="1" applyFont="1" applyFill="1" applyBorder="1" applyAlignment="1">
      <alignment horizontal="center" vertical="center"/>
    </xf>
    <xf numFmtId="38" fontId="3" fillId="0" borderId="0" xfId="1" applyFont="1" applyFill="1" applyBorder="1" applyAlignment="1">
      <alignment horizontal="center" vertical="center"/>
    </xf>
    <xf numFmtId="38" fontId="3" fillId="0" borderId="0" xfId="1" applyFont="1" applyFill="1" applyBorder="1" applyAlignment="1">
      <alignment horizontal="center" vertical="center"/>
    </xf>
    <xf numFmtId="0" fontId="3" fillId="0" borderId="0" xfId="0" applyFont="1" applyAlignment="1">
      <alignment horizontal="left"/>
    </xf>
    <xf numFmtId="0" fontId="5" fillId="0" borderId="9" xfId="0" applyFont="1" applyBorder="1" applyAlignment="1">
      <alignment horizontal="distributed" vertical="center" justifyLastLine="1"/>
    </xf>
    <xf numFmtId="0" fontId="5" fillId="0" borderId="2" xfId="0" applyFont="1" applyBorder="1" applyAlignment="1">
      <alignment horizontal="distributed" vertical="center" justifyLastLine="1"/>
    </xf>
    <xf numFmtId="38" fontId="5" fillId="0" borderId="8" xfId="1" applyFont="1" applyFill="1" applyBorder="1" applyAlignment="1">
      <alignment horizontal="center" vertical="center"/>
    </xf>
    <xf numFmtId="38" fontId="5" fillId="0" borderId="0" xfId="1" applyFont="1" applyFill="1" applyBorder="1" applyAlignment="1">
      <alignment horizontal="center" vertical="center"/>
    </xf>
    <xf numFmtId="0" fontId="3" fillId="0" borderId="1" xfId="0" applyFont="1" applyBorder="1" applyAlignment="1"/>
    <xf numFmtId="0" fontId="3" fillId="0" borderId="0" xfId="0" applyFont="1" applyAlignment="1">
      <alignment horizontal="right"/>
    </xf>
    <xf numFmtId="0" fontId="4" fillId="0" borderId="0" xfId="0" applyFont="1" applyAlignment="1">
      <alignment horizontal="distributed" justifyLastLine="1"/>
    </xf>
    <xf numFmtId="0" fontId="3" fillId="0" borderId="9" xfId="0" applyFont="1" applyBorder="1" applyAlignment="1">
      <alignment horizontal="distributed" vertical="center" wrapText="1"/>
    </xf>
    <xf numFmtId="0" fontId="3" fillId="0" borderId="2" xfId="0" applyFont="1" applyBorder="1" applyAlignment="1">
      <alignment horizontal="distributed" vertical="center"/>
    </xf>
    <xf numFmtId="38" fontId="3" fillId="0" borderId="8" xfId="1" applyFont="1" applyFill="1" applyBorder="1" applyAlignment="1">
      <alignment horizontal="center" vertical="center"/>
    </xf>
    <xf numFmtId="38" fontId="3" fillId="0" borderId="0" xfId="1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69"/>
  <sheetViews>
    <sheetView tabSelected="1" topLeftCell="A19" zoomScale="80" zoomScaleNormal="80" workbookViewId="0">
      <selection activeCell="N14" sqref="N14"/>
    </sheetView>
  </sheetViews>
  <sheetFormatPr defaultRowHeight="13.5"/>
  <cols>
    <col min="1" max="1" width="5.125" customWidth="1"/>
    <col min="2" max="2" width="13.25" customWidth="1"/>
    <col min="3" max="3" width="11" customWidth="1"/>
    <col min="4" max="4" width="5.625" customWidth="1"/>
    <col min="5" max="6" width="17.25" customWidth="1"/>
    <col min="7" max="7" width="16.375" customWidth="1"/>
  </cols>
  <sheetData>
    <row r="1" spans="1:9">
      <c r="B1" s="13"/>
      <c r="C1" s="13"/>
      <c r="D1" s="13"/>
      <c r="E1" s="13"/>
      <c r="F1" s="29" t="s">
        <v>15</v>
      </c>
      <c r="G1" s="29"/>
      <c r="H1" s="29"/>
      <c r="I1" s="13"/>
    </row>
    <row r="2" spans="1:9">
      <c r="B2" s="13"/>
      <c r="C2" s="13"/>
      <c r="D2" s="13"/>
      <c r="E2" s="13"/>
      <c r="F2" s="13"/>
      <c r="G2" s="13"/>
      <c r="H2" s="13"/>
      <c r="I2" s="13"/>
    </row>
    <row r="3" spans="1:9" ht="14.25">
      <c r="B3" s="13"/>
      <c r="C3" s="30" t="s">
        <v>14</v>
      </c>
      <c r="D3" s="30"/>
      <c r="E3" s="30"/>
      <c r="F3" s="30"/>
      <c r="G3" s="13"/>
      <c r="H3" s="13"/>
      <c r="I3" s="13"/>
    </row>
    <row r="4" spans="1:9">
      <c r="B4" s="13"/>
      <c r="C4" s="13"/>
      <c r="D4" s="13"/>
      <c r="E4" s="13"/>
      <c r="F4" s="13"/>
      <c r="G4" s="13"/>
      <c r="H4" s="13"/>
      <c r="I4" s="13"/>
    </row>
    <row r="5" spans="1:9">
      <c r="B5" s="13"/>
      <c r="C5" s="13"/>
      <c r="D5" s="13"/>
      <c r="E5" s="13"/>
      <c r="F5" s="13"/>
      <c r="G5" s="13"/>
      <c r="H5" s="13"/>
      <c r="I5" s="13"/>
    </row>
    <row r="6" spans="1:9">
      <c r="B6" s="2"/>
      <c r="C6" s="2"/>
      <c r="D6" s="2"/>
      <c r="E6" s="2"/>
      <c r="F6" s="2"/>
      <c r="G6" s="2"/>
      <c r="H6" s="13"/>
      <c r="I6" s="13"/>
    </row>
    <row r="7" spans="1:9" ht="31.5" customHeight="1">
      <c r="B7" s="12" t="s">
        <v>0</v>
      </c>
      <c r="C7" s="31" t="s">
        <v>10</v>
      </c>
      <c r="D7" s="32"/>
      <c r="E7" s="14" t="s">
        <v>7</v>
      </c>
      <c r="F7" s="14" t="s">
        <v>8</v>
      </c>
      <c r="G7" s="15" t="s">
        <v>9</v>
      </c>
      <c r="H7" s="13"/>
      <c r="I7" s="13"/>
    </row>
    <row r="8" spans="1:9" ht="15.75" customHeight="1">
      <c r="B8" s="7"/>
      <c r="C8" s="1"/>
      <c r="D8" s="1"/>
      <c r="E8" s="1"/>
      <c r="F8" s="1"/>
      <c r="G8" s="1"/>
      <c r="H8" s="13"/>
      <c r="I8" s="13"/>
    </row>
    <row r="9" spans="1:9" s="11" customFormat="1" ht="31.5" customHeight="1">
      <c r="A9" s="13"/>
      <c r="B9" s="9" t="s">
        <v>13</v>
      </c>
      <c r="C9" s="33">
        <v>11184</v>
      </c>
      <c r="D9" s="34"/>
      <c r="E9" s="18">
        <v>17605</v>
      </c>
      <c r="F9" s="18">
        <f>307432+890</f>
        <v>308322</v>
      </c>
      <c r="G9" s="10">
        <f>F9/E9</f>
        <v>17.513320079522863</v>
      </c>
      <c r="H9" s="13"/>
      <c r="I9" s="13"/>
    </row>
    <row r="10" spans="1:9" s="11" customFormat="1" ht="31.5" customHeight="1">
      <c r="A10" s="13"/>
      <c r="B10" s="16">
        <v>31</v>
      </c>
      <c r="C10" s="33">
        <v>11039</v>
      </c>
      <c r="D10" s="34"/>
      <c r="E10" s="18">
        <v>17195</v>
      </c>
      <c r="F10" s="18">
        <f>300329+67</f>
        <v>300396</v>
      </c>
      <c r="G10" s="10">
        <f>F10/E10</f>
        <v>17.469962198313464</v>
      </c>
      <c r="H10" s="13"/>
      <c r="I10" s="13"/>
    </row>
    <row r="11" spans="1:9" s="11" customFormat="1" ht="31.5" customHeight="1">
      <c r="A11" s="13"/>
      <c r="B11" s="17" t="s">
        <v>11</v>
      </c>
      <c r="C11" s="33">
        <v>11019</v>
      </c>
      <c r="D11" s="34"/>
      <c r="E11" s="18">
        <v>16952</v>
      </c>
      <c r="F11" s="18">
        <v>260699</v>
      </c>
      <c r="G11" s="10">
        <f>F11/E11</f>
        <v>15.378657385559226</v>
      </c>
      <c r="H11" s="13"/>
      <c r="I11" s="13"/>
    </row>
    <row r="12" spans="1:9" s="11" customFormat="1" ht="31.5" customHeight="1">
      <c r="A12" s="13"/>
      <c r="B12" s="16">
        <v>3</v>
      </c>
      <c r="C12" s="33">
        <v>11052</v>
      </c>
      <c r="D12" s="34"/>
      <c r="E12" s="19">
        <v>16843</v>
      </c>
      <c r="F12" s="19">
        <v>278327</v>
      </c>
      <c r="G12" s="10">
        <f>F12/E12</f>
        <v>16.524787745651011</v>
      </c>
      <c r="H12" s="13"/>
      <c r="I12" s="13"/>
    </row>
    <row r="13" spans="1:9" s="11" customFormat="1" ht="31.5" customHeight="1">
      <c r="A13" s="13"/>
      <c r="B13" s="16">
        <v>4</v>
      </c>
      <c r="C13" s="33">
        <v>10857</v>
      </c>
      <c r="D13" s="34"/>
      <c r="E13" s="20">
        <v>16225</v>
      </c>
      <c r="F13" s="20">
        <v>276482</v>
      </c>
      <c r="G13" s="10">
        <f>F13/E13</f>
        <v>17.040493066255777</v>
      </c>
      <c r="H13" s="13"/>
      <c r="I13" s="13"/>
    </row>
    <row r="14" spans="1:9" ht="15.75" customHeight="1">
      <c r="A14" s="13"/>
      <c r="B14" s="4"/>
      <c r="C14" s="2"/>
      <c r="D14" s="2"/>
      <c r="E14" s="2"/>
      <c r="F14" s="2"/>
      <c r="G14" s="2"/>
      <c r="H14" s="13"/>
      <c r="I14" s="13"/>
    </row>
    <row r="15" spans="1:9">
      <c r="A15" s="13"/>
      <c r="B15" s="1"/>
      <c r="C15" s="1"/>
      <c r="D15" s="1"/>
      <c r="E15" s="1"/>
      <c r="F15" s="1"/>
      <c r="G15" s="1"/>
      <c r="H15" s="13"/>
      <c r="I15" s="13"/>
    </row>
    <row r="16" spans="1:9">
      <c r="A16" s="13"/>
      <c r="B16" s="23" t="s">
        <v>5</v>
      </c>
      <c r="C16" s="23"/>
      <c r="D16" s="23"/>
      <c r="E16" s="1"/>
      <c r="F16" s="1"/>
      <c r="G16" s="1"/>
      <c r="H16" s="13"/>
      <c r="I16" s="13"/>
    </row>
    <row r="17" spans="1:9">
      <c r="A17" s="13"/>
      <c r="B17" s="23" t="s">
        <v>1</v>
      </c>
      <c r="C17" s="23"/>
      <c r="D17" s="23"/>
      <c r="E17" s="23"/>
      <c r="F17" s="1"/>
      <c r="G17" s="1"/>
      <c r="H17" s="13"/>
      <c r="I17" s="13"/>
    </row>
    <row r="18" spans="1:9">
      <c r="A18" s="13"/>
      <c r="B18" s="13"/>
      <c r="C18" s="13"/>
      <c r="D18" s="13"/>
      <c r="E18" s="13"/>
      <c r="F18" s="13"/>
      <c r="G18" s="13"/>
      <c r="H18" s="13"/>
      <c r="I18" s="13"/>
    </row>
    <row r="19" spans="1:9">
      <c r="A19" s="13"/>
      <c r="B19" s="13"/>
      <c r="C19" s="13"/>
      <c r="D19" s="13"/>
      <c r="E19" s="13"/>
      <c r="F19" s="13"/>
      <c r="G19" s="13"/>
      <c r="H19" s="13"/>
      <c r="I19" s="13"/>
    </row>
    <row r="20" spans="1:9">
      <c r="A20" s="13"/>
      <c r="B20" s="13"/>
      <c r="C20" s="13"/>
      <c r="D20" s="13"/>
      <c r="E20" s="13"/>
      <c r="F20" s="13"/>
      <c r="G20" s="13"/>
      <c r="H20" s="13"/>
      <c r="I20" s="13"/>
    </row>
    <row r="21" spans="1:9">
      <c r="A21" s="13"/>
      <c r="B21" s="13"/>
      <c r="C21" s="13"/>
      <c r="D21" s="13"/>
      <c r="E21" s="13"/>
      <c r="F21" s="13"/>
      <c r="G21" s="13"/>
      <c r="H21" s="13"/>
      <c r="I21" s="13"/>
    </row>
    <row r="22" spans="1:9" ht="14.25">
      <c r="A22" s="13"/>
      <c r="B22" s="13"/>
      <c r="C22" s="30" t="s">
        <v>16</v>
      </c>
      <c r="D22" s="30"/>
      <c r="E22" s="30"/>
      <c r="F22" s="30"/>
      <c r="G22" s="13"/>
      <c r="H22" s="13"/>
      <c r="I22" s="13"/>
    </row>
    <row r="23" spans="1:9">
      <c r="A23" s="13"/>
      <c r="B23" s="13"/>
      <c r="C23" s="13"/>
      <c r="D23" s="13"/>
      <c r="E23" s="13"/>
      <c r="F23" s="13"/>
      <c r="G23" s="13"/>
      <c r="H23" s="13"/>
      <c r="I23" s="13"/>
    </row>
    <row r="24" spans="1:9">
      <c r="A24" s="13"/>
      <c r="B24" s="13"/>
      <c r="C24" s="13"/>
      <c r="D24" s="13"/>
      <c r="E24" s="13"/>
      <c r="F24" s="13"/>
      <c r="G24" s="13"/>
      <c r="H24" s="13"/>
      <c r="I24" s="13"/>
    </row>
    <row r="25" spans="1:9">
      <c r="A25" s="13"/>
      <c r="B25" s="13"/>
      <c r="C25" s="13"/>
      <c r="D25" s="13"/>
      <c r="E25" s="13"/>
      <c r="F25" s="13"/>
      <c r="G25" s="13"/>
      <c r="H25" s="13"/>
      <c r="I25" s="13"/>
    </row>
    <row r="26" spans="1:9">
      <c r="A26" s="13"/>
      <c r="B26" s="28" t="s">
        <v>6</v>
      </c>
      <c r="C26" s="28"/>
      <c r="D26" s="2"/>
      <c r="E26" s="2"/>
      <c r="F26" s="2"/>
      <c r="G26" s="2"/>
      <c r="H26" s="13"/>
      <c r="I26" s="13"/>
    </row>
    <row r="27" spans="1:9" ht="31.5" customHeight="1">
      <c r="A27" s="13"/>
      <c r="B27" s="12" t="s">
        <v>0</v>
      </c>
      <c r="C27" s="24" t="s">
        <v>12</v>
      </c>
      <c r="D27" s="25"/>
      <c r="E27" s="5" t="s">
        <v>2</v>
      </c>
      <c r="F27" s="5" t="s">
        <v>3</v>
      </c>
      <c r="G27" s="6" t="s">
        <v>4</v>
      </c>
      <c r="H27" s="13"/>
      <c r="I27" s="13"/>
    </row>
    <row r="28" spans="1:9" ht="15.75" customHeight="1">
      <c r="A28" s="13"/>
      <c r="B28" s="7"/>
      <c r="C28" s="3"/>
      <c r="D28" s="3"/>
      <c r="E28" s="1"/>
      <c r="F28" s="1"/>
      <c r="G28" s="1"/>
      <c r="H28" s="13"/>
      <c r="I28" s="13"/>
    </row>
    <row r="29" spans="1:9" s="11" customFormat="1" ht="31.5" customHeight="1">
      <c r="A29" s="13"/>
      <c r="B29" s="8" t="s">
        <v>13</v>
      </c>
      <c r="C29" s="26">
        <f>SUM(E29:G29)</f>
        <v>5878809</v>
      </c>
      <c r="D29" s="27"/>
      <c r="E29" s="18">
        <f>ROUND((4280981773+12256434)/1000,0)+1</f>
        <v>4293239</v>
      </c>
      <c r="F29" s="18">
        <f>ROUND((1402884862+5215428)/1000,0)</f>
        <v>1408100</v>
      </c>
      <c r="G29" s="18">
        <f>ROUND((177365889+104536)/1000,0)</f>
        <v>177470</v>
      </c>
      <c r="H29" s="13"/>
      <c r="I29" s="13"/>
    </row>
    <row r="30" spans="1:9" s="11" customFormat="1" ht="31.5" customHeight="1">
      <c r="A30" s="13"/>
      <c r="B30" s="16">
        <v>31</v>
      </c>
      <c r="C30" s="26">
        <f>SUM(E30:G30)</f>
        <v>5803902</v>
      </c>
      <c r="D30" s="27"/>
      <c r="E30" s="18">
        <f>ROUND((4247926888+499612)/1000,0)</f>
        <v>4248427</v>
      </c>
      <c r="F30" s="18">
        <f>ROUND((1386062291+214120)/1000,0)</f>
        <v>1386276</v>
      </c>
      <c r="G30" s="18">
        <f>ROUND((169199102+0)/1000,0)</f>
        <v>169199</v>
      </c>
      <c r="H30" s="13"/>
      <c r="I30" s="13"/>
    </row>
    <row r="31" spans="1:9" s="11" customFormat="1" ht="31.5" customHeight="1">
      <c r="A31" s="13"/>
      <c r="B31" s="17" t="s">
        <v>11</v>
      </c>
      <c r="C31" s="26">
        <f>SUM(E31:G31)</f>
        <v>5460629</v>
      </c>
      <c r="D31" s="27"/>
      <c r="E31" s="18">
        <f>ROUND((4002481894-9695)/1000,0)</f>
        <v>4002472</v>
      </c>
      <c r="F31" s="18">
        <f>ROUND((1297532511-4155)/1000,0)</f>
        <v>1297528</v>
      </c>
      <c r="G31" s="18">
        <f>ROUND((160628884+0)/1000,0)</f>
        <v>160629</v>
      </c>
      <c r="H31" s="13"/>
      <c r="I31" s="13"/>
    </row>
    <row r="32" spans="1:9" s="11" customFormat="1" ht="31.5" customHeight="1">
      <c r="A32" s="13"/>
      <c r="B32" s="16">
        <v>3</v>
      </c>
      <c r="C32" s="26">
        <v>5852170</v>
      </c>
      <c r="D32" s="27"/>
      <c r="E32" s="19">
        <v>4290649</v>
      </c>
      <c r="F32" s="19">
        <v>1376572</v>
      </c>
      <c r="G32" s="19">
        <v>184949</v>
      </c>
      <c r="H32" s="13"/>
      <c r="I32" s="13"/>
    </row>
    <row r="33" spans="1:9" s="11" customFormat="1" ht="31.5" customHeight="1">
      <c r="A33" s="13"/>
      <c r="B33" s="16">
        <v>4</v>
      </c>
      <c r="C33" s="26">
        <v>5874698</v>
      </c>
      <c r="D33" s="27"/>
      <c r="E33" s="21">
        <v>4303714</v>
      </c>
      <c r="F33" s="22">
        <f>1394288+1</f>
        <v>1394289</v>
      </c>
      <c r="G33" s="21">
        <v>176695</v>
      </c>
      <c r="H33" s="13"/>
      <c r="I33" s="13"/>
    </row>
    <row r="34" spans="1:9" ht="15.75" customHeight="1">
      <c r="A34" s="13"/>
      <c r="B34" s="4"/>
      <c r="C34" s="2"/>
      <c r="D34" s="2"/>
      <c r="E34" s="2"/>
      <c r="F34" s="2"/>
      <c r="G34" s="2"/>
      <c r="H34" s="13"/>
      <c r="I34" s="13"/>
    </row>
    <row r="35" spans="1:9">
      <c r="A35" s="13"/>
      <c r="B35" s="1"/>
      <c r="C35" s="1"/>
      <c r="D35" s="1"/>
      <c r="E35" s="1"/>
      <c r="F35" s="1"/>
      <c r="G35" s="1"/>
      <c r="H35" s="13"/>
      <c r="I35" s="13"/>
    </row>
    <row r="36" spans="1:9">
      <c r="A36" s="13"/>
      <c r="B36" s="23" t="s">
        <v>5</v>
      </c>
      <c r="C36" s="23"/>
      <c r="D36" s="23"/>
      <c r="E36" s="1"/>
      <c r="F36" s="1"/>
      <c r="G36" s="1"/>
      <c r="H36" s="13"/>
      <c r="I36" s="13"/>
    </row>
    <row r="37" spans="1:9" ht="7.5" customHeight="1">
      <c r="A37" s="13"/>
      <c r="B37" s="13"/>
      <c r="C37" s="13"/>
      <c r="D37" s="13"/>
      <c r="E37" s="13"/>
      <c r="F37" s="13"/>
      <c r="G37" s="13"/>
      <c r="H37" s="13"/>
      <c r="I37" s="13"/>
    </row>
    <row r="38" spans="1:9">
      <c r="A38" s="13"/>
      <c r="B38" s="13"/>
      <c r="C38" s="13"/>
      <c r="D38" s="13"/>
      <c r="E38" s="13"/>
      <c r="F38" s="13"/>
      <c r="G38" s="13"/>
      <c r="H38" s="13"/>
      <c r="I38" s="13"/>
    </row>
    <row r="39" spans="1:9">
      <c r="A39" s="13"/>
      <c r="B39" s="13"/>
      <c r="C39" s="13"/>
      <c r="D39" s="13"/>
      <c r="E39" s="13"/>
      <c r="F39" s="13"/>
      <c r="G39" s="13"/>
      <c r="H39" s="13"/>
    </row>
    <row r="40" spans="1:9">
      <c r="A40" s="13"/>
      <c r="B40" s="13"/>
      <c r="C40" s="13"/>
      <c r="D40" s="13"/>
      <c r="E40" s="13"/>
      <c r="F40" s="13"/>
      <c r="G40" s="13"/>
      <c r="H40" s="13"/>
    </row>
    <row r="41" spans="1:9">
      <c r="A41" s="13"/>
      <c r="B41" s="13"/>
      <c r="C41" s="13"/>
      <c r="D41" s="13"/>
      <c r="E41" s="13"/>
      <c r="F41" s="13"/>
      <c r="G41" s="13"/>
      <c r="H41" s="13"/>
    </row>
    <row r="42" spans="1:9">
      <c r="A42" s="13"/>
      <c r="B42" s="13"/>
      <c r="C42" s="13"/>
      <c r="D42" s="13"/>
      <c r="E42" s="13"/>
      <c r="F42" s="13"/>
      <c r="G42" s="13"/>
      <c r="H42" s="13"/>
    </row>
    <row r="43" spans="1:9">
      <c r="A43" s="13"/>
      <c r="B43" s="13"/>
      <c r="C43" s="13"/>
      <c r="D43" s="13"/>
      <c r="E43" s="13"/>
      <c r="F43" s="13"/>
      <c r="G43" s="13"/>
      <c r="H43" s="13"/>
    </row>
    <row r="44" spans="1:9">
      <c r="A44" s="13"/>
      <c r="B44" s="13"/>
      <c r="C44" s="13"/>
      <c r="D44" s="13"/>
      <c r="E44" s="13"/>
      <c r="F44" s="13"/>
      <c r="G44" s="13"/>
      <c r="H44" s="13"/>
    </row>
    <row r="45" spans="1:9">
      <c r="A45" s="13"/>
      <c r="B45" s="13"/>
      <c r="C45" s="13"/>
      <c r="D45" s="13"/>
      <c r="E45" s="13"/>
      <c r="F45" s="13"/>
      <c r="G45" s="13"/>
      <c r="H45" s="13"/>
    </row>
    <row r="46" spans="1:9">
      <c r="A46" s="13"/>
      <c r="B46" s="13"/>
      <c r="C46" s="13"/>
      <c r="D46" s="13"/>
      <c r="E46" s="13"/>
      <c r="F46" s="13"/>
      <c r="G46" s="13"/>
      <c r="H46" s="13"/>
    </row>
    <row r="47" spans="1:9">
      <c r="A47" s="13"/>
      <c r="B47" s="13"/>
      <c r="C47" s="13"/>
      <c r="D47" s="13"/>
      <c r="E47" s="13"/>
      <c r="F47" s="13"/>
      <c r="G47" s="13"/>
      <c r="H47" s="13"/>
    </row>
    <row r="48" spans="1:9">
      <c r="A48" s="13"/>
      <c r="B48" s="13"/>
      <c r="C48" s="13"/>
      <c r="D48" s="13"/>
      <c r="E48" s="13"/>
      <c r="F48" s="13"/>
      <c r="G48" s="13"/>
      <c r="H48" s="13"/>
    </row>
    <row r="49" spans="1:8">
      <c r="A49" s="13"/>
      <c r="B49" s="13"/>
      <c r="C49" s="13"/>
      <c r="D49" s="13"/>
      <c r="E49" s="13"/>
      <c r="F49" s="13"/>
      <c r="G49" s="13"/>
      <c r="H49" s="13"/>
    </row>
    <row r="50" spans="1:8">
      <c r="A50" s="13"/>
      <c r="B50" s="13"/>
      <c r="C50" s="13"/>
      <c r="D50" s="13"/>
      <c r="E50" s="13"/>
      <c r="F50" s="13"/>
      <c r="G50" s="13"/>
      <c r="H50" s="13"/>
    </row>
    <row r="51" spans="1:8">
      <c r="A51" s="13"/>
      <c r="B51" s="13"/>
      <c r="C51" s="13"/>
      <c r="D51" s="13"/>
      <c r="E51" s="13"/>
      <c r="F51" s="13"/>
      <c r="G51" s="13"/>
      <c r="H51" s="13"/>
    </row>
    <row r="52" spans="1:8">
      <c r="A52" s="13"/>
      <c r="B52" s="13"/>
      <c r="C52" s="13"/>
      <c r="D52" s="13"/>
      <c r="E52" s="13"/>
      <c r="F52" s="13"/>
      <c r="G52" s="13"/>
      <c r="H52" s="13"/>
    </row>
    <row r="53" spans="1:8">
      <c r="A53" s="13"/>
      <c r="B53" s="13"/>
      <c r="C53" s="13"/>
      <c r="D53" s="13"/>
      <c r="E53" s="13"/>
      <c r="F53" s="13"/>
      <c r="G53" s="13"/>
      <c r="H53" s="13"/>
    </row>
    <row r="54" spans="1:8">
      <c r="A54" s="13"/>
      <c r="B54" s="13"/>
      <c r="C54" s="13"/>
      <c r="D54" s="13"/>
      <c r="E54" s="13"/>
      <c r="F54" s="13"/>
      <c r="G54" s="13"/>
      <c r="H54" s="13"/>
    </row>
    <row r="55" spans="1:8">
      <c r="A55" s="13"/>
      <c r="B55" s="13"/>
      <c r="C55" s="13"/>
      <c r="D55" s="13"/>
      <c r="E55" s="13"/>
      <c r="F55" s="13"/>
      <c r="G55" s="13"/>
      <c r="H55" s="13"/>
    </row>
    <row r="56" spans="1:8">
      <c r="A56" s="13"/>
      <c r="B56" s="13"/>
      <c r="C56" s="13"/>
      <c r="D56" s="13"/>
      <c r="E56" s="13"/>
      <c r="F56" s="13"/>
      <c r="G56" s="13"/>
      <c r="H56" s="13"/>
    </row>
    <row r="57" spans="1:8">
      <c r="A57" s="13"/>
      <c r="B57" s="13"/>
      <c r="C57" s="13"/>
      <c r="D57" s="13"/>
      <c r="E57" s="13"/>
      <c r="F57" s="13"/>
      <c r="G57" s="13"/>
      <c r="H57" s="13"/>
    </row>
    <row r="58" spans="1:8">
      <c r="A58" s="13"/>
      <c r="B58" s="13"/>
      <c r="C58" s="13"/>
      <c r="D58" s="13"/>
      <c r="E58" s="13"/>
      <c r="F58" s="13"/>
      <c r="G58" s="13"/>
      <c r="H58" s="13"/>
    </row>
    <row r="59" spans="1:8">
      <c r="A59" s="13"/>
      <c r="B59" s="13"/>
      <c r="C59" s="13"/>
      <c r="D59" s="13"/>
      <c r="E59" s="13"/>
      <c r="F59" s="13"/>
      <c r="G59" s="13"/>
      <c r="H59" s="13"/>
    </row>
    <row r="60" spans="1:8">
      <c r="A60" s="13"/>
      <c r="B60" s="13"/>
      <c r="C60" s="13"/>
      <c r="D60" s="13"/>
      <c r="E60" s="13"/>
      <c r="F60" s="13"/>
      <c r="G60" s="13"/>
      <c r="H60" s="13"/>
    </row>
    <row r="61" spans="1:8">
      <c r="A61" s="13"/>
      <c r="B61" s="13"/>
      <c r="C61" s="13"/>
      <c r="D61" s="13"/>
      <c r="E61" s="13"/>
      <c r="F61" s="13"/>
      <c r="G61" s="13"/>
      <c r="H61" s="13"/>
    </row>
    <row r="62" spans="1:8">
      <c r="A62" s="13"/>
      <c r="B62" s="13"/>
      <c r="C62" s="13"/>
      <c r="D62" s="13"/>
      <c r="E62" s="13"/>
      <c r="F62" s="13"/>
      <c r="G62" s="13"/>
      <c r="H62" s="13"/>
    </row>
    <row r="63" spans="1:8">
      <c r="A63" s="13"/>
      <c r="B63" s="13"/>
      <c r="C63" s="13"/>
      <c r="D63" s="13"/>
      <c r="E63" s="13"/>
      <c r="F63" s="13"/>
      <c r="G63" s="13"/>
      <c r="H63" s="13"/>
    </row>
    <row r="64" spans="1:8">
      <c r="A64" s="13"/>
      <c r="B64" s="13"/>
      <c r="C64" s="13"/>
      <c r="D64" s="13"/>
      <c r="E64" s="13"/>
      <c r="F64" s="13"/>
      <c r="G64" s="13"/>
      <c r="H64" s="13"/>
    </row>
    <row r="65" spans="1:8">
      <c r="A65" s="13"/>
      <c r="B65" s="13"/>
      <c r="C65" s="13"/>
      <c r="D65" s="13"/>
      <c r="E65" s="13"/>
      <c r="F65" s="13"/>
      <c r="G65" s="13"/>
      <c r="H65" s="13"/>
    </row>
    <row r="66" spans="1:8">
      <c r="A66" s="13"/>
      <c r="B66" s="13"/>
      <c r="C66" s="13"/>
      <c r="D66" s="13"/>
      <c r="E66" s="13"/>
      <c r="F66" s="13"/>
      <c r="G66" s="13"/>
      <c r="H66" s="13"/>
    </row>
    <row r="67" spans="1:8">
      <c r="A67" s="13"/>
      <c r="B67" s="13"/>
      <c r="C67" s="13"/>
      <c r="D67" s="13"/>
      <c r="E67" s="13"/>
      <c r="F67" s="13"/>
      <c r="G67" s="13"/>
      <c r="H67" s="13"/>
    </row>
    <row r="68" spans="1:8">
      <c r="A68" s="13"/>
      <c r="B68" s="13"/>
      <c r="C68" s="13"/>
      <c r="D68" s="13"/>
      <c r="E68" s="13"/>
      <c r="F68" s="13"/>
      <c r="G68" s="13"/>
      <c r="H68" s="13"/>
    </row>
    <row r="69" spans="1:8">
      <c r="A69" s="13"/>
      <c r="B69" s="13"/>
      <c r="C69" s="13"/>
      <c r="D69" s="13"/>
      <c r="E69" s="13"/>
      <c r="F69" s="13"/>
      <c r="G69" s="13"/>
      <c r="H69" s="13"/>
    </row>
  </sheetData>
  <mergeCells count="19">
    <mergeCell ref="B26:C26"/>
    <mergeCell ref="F1:H1"/>
    <mergeCell ref="C3:F3"/>
    <mergeCell ref="C7:D7"/>
    <mergeCell ref="C9:D9"/>
    <mergeCell ref="B16:D16"/>
    <mergeCell ref="B17:E17"/>
    <mergeCell ref="C22:F22"/>
    <mergeCell ref="C10:D10"/>
    <mergeCell ref="C11:D11"/>
    <mergeCell ref="C12:D12"/>
    <mergeCell ref="C13:D13"/>
    <mergeCell ref="B36:D36"/>
    <mergeCell ref="C27:D27"/>
    <mergeCell ref="C29:D29"/>
    <mergeCell ref="C30:D30"/>
    <mergeCell ref="C31:D31"/>
    <mergeCell ref="C32:D32"/>
    <mergeCell ref="C33:D33"/>
  </mergeCells>
  <phoneticPr fontId="2"/>
  <pageMargins left="0.39370078740157483" right="0" top="0.59055118110236227" bottom="0" header="0.51181102362204722" footer="0.51181102362204722"/>
  <pageSetup paperSize="9" orientation="portrait" cellComments="asDisplayed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P115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総務契約課</dc:creator>
  <cp:lastModifiedBy>setup</cp:lastModifiedBy>
  <cp:lastPrinted>2024-01-25T23:58:18Z</cp:lastPrinted>
  <dcterms:created xsi:type="dcterms:W3CDTF">1997-01-08T22:48:59Z</dcterms:created>
  <dcterms:modified xsi:type="dcterms:W3CDTF">2024-02-06T05:05:51Z</dcterms:modified>
</cp:coreProperties>
</file>