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xr:revisionPtr xr6:coauthVersionLast="47" xr6:coauthVersionMax="47" documentId="13_ncr:1_{53A0CE6C-6735-403A-ADD4-9A7333D12120}" revIDLastSave="0" xr10:uidLastSave="{00000000-0000-0000-0000-000000000000}"/>
  <workbookProtection lockStructure="1" workbookAlgorithmName="SHA-512" workbookHashValue="T+Onb7JFu3GgWUACDElOHUjxfYt/6kwl0WyWtaMqENWdn4Ic0fKC4eC7WEM8jETvv+pplkJ0IhvCrsIfO9Tnaw==" workbookSaltValue="5Ih8ZzECgvRVqqpuxYvh2g==" workbookSpinCount="100000"/>
  <bookViews>
    <workbookView xr2:uid="{00000000-000D-0000-FFFF-FFFF00000000}" windowHeight="13020" windowWidth="24240" xWindow="-120" yWindow="-120"/>
  </bookViews>
  <sheets>
    <sheet r:id="rId1" name="法適用_病院事業" sheetId="4"/>
    <sheet r:id="rId2" name="データ" sheetId="5" state="hidden"/>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KG79" i="4" s="1"/>
  <c r="EX7" i="5"/>
  <c r="EW7" i="5"/>
  <c r="IM80" i="4" s="1"/>
  <c r="EV7" i="5"/>
  <c r="HX80" i="4" s="1"/>
  <c r="EU7" i="5"/>
  <c r="ET7" i="5"/>
  <c r="ES7" i="5"/>
  <c r="ER7" i="5"/>
  <c r="EQ7" i="5"/>
  <c r="EP7" i="5"/>
  <c r="EO7" i="5"/>
  <c r="EM7" i="5"/>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LY56" i="4" s="1"/>
  <c r="DO7" i="5"/>
  <c r="DN7" i="5"/>
  <c r="KU56" i="4" s="1"/>
  <c r="DM7" i="5"/>
  <c r="DL7" i="5"/>
  <c r="DK7" i="5"/>
  <c r="LY55" i="4" s="1"/>
  <c r="DJ7" i="5"/>
  <c r="LJ55" i="4" s="1"/>
  <c r="DI7" i="5"/>
  <c r="KU55" i="4" s="1"/>
  <c r="DH7" i="5"/>
  <c r="DF7" i="5"/>
  <c r="DE7" i="5"/>
  <c r="DD7" i="5"/>
  <c r="HV56" i="4" s="1"/>
  <c r="DC7" i="5"/>
  <c r="DB7" i="5"/>
  <c r="DA7" i="5"/>
  <c r="CZ7" i="5"/>
  <c r="CY7" i="5"/>
  <c r="HV55" i="4" s="1"/>
  <c r="CX7" i="5"/>
  <c r="HG55" i="4" s="1"/>
  <c r="CW7" i="5"/>
  <c r="GR55" i="4" s="1"/>
  <c r="CU7" i="5"/>
  <c r="CT7" i="5"/>
  <c r="CS7" i="5"/>
  <c r="CR7" i="5"/>
  <c r="CQ7" i="5"/>
  <c r="CP7" i="5"/>
  <c r="FL55" i="4" s="1"/>
  <c r="CO7" i="5"/>
  <c r="EW55" i="4" s="1"/>
  <c r="CN7" i="5"/>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KF33" i="4" s="1"/>
  <c r="BN7" i="5"/>
  <c r="BM7" i="5"/>
  <c r="IK34" i="4" s="1"/>
  <c r="BL7" i="5"/>
  <c r="HV34" i="4" s="1"/>
  <c r="BK7" i="5"/>
  <c r="HG34" i="4" s="1"/>
  <c r="BJ7" i="5"/>
  <c r="GR34" i="4" s="1"/>
  <c r="BI7" i="5"/>
  <c r="IZ33" i="4" s="1"/>
  <c r="BH7" i="5"/>
  <c r="BG7" i="5"/>
  <c r="BF7" i="5"/>
  <c r="BE7" i="5"/>
  <c r="BC7" i="5"/>
  <c r="BB7" i="5"/>
  <c r="BA7" i="5"/>
  <c r="AZ7" i="5"/>
  <c r="AY7" i="5"/>
  <c r="AX7" i="5"/>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Y6" i="5"/>
  <c r="FZ12" i="4" s="1"/>
  <c r="X6" i="5"/>
  <c r="EG12" i="4" s="1"/>
  <c r="W6" i="5"/>
  <c r="V6" i="5"/>
  <c r="U6" i="5"/>
  <c r="B12" i="4" s="1"/>
  <c r="T6" i="5"/>
  <c r="FZ10" i="4" s="1"/>
  <c r="S6" i="5"/>
  <c r="R6" i="5"/>
  <c r="CN10" i="4" s="1"/>
  <c r="Q6" i="5"/>
  <c r="AU10" i="4" s="1"/>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MO80" i="4"/>
  <c r="LZ80" i="4"/>
  <c r="LK80" i="4"/>
  <c r="KG80" i="4"/>
  <c r="JB80" i="4"/>
  <c r="HI80" i="4"/>
  <c r="GT80" i="4"/>
  <c r="FO80" i="4"/>
  <c r="DG80" i="4"/>
  <c r="BI80" i="4"/>
  <c r="AT80" i="4"/>
  <c r="AE80" i="4"/>
  <c r="MO79" i="4"/>
  <c r="LZ79" i="4"/>
  <c r="JB79" i="4"/>
  <c r="IM79" i="4"/>
  <c r="HX79" i="4"/>
  <c r="HI79" i="4"/>
  <c r="GT79" i="4"/>
  <c r="FO79" i="4"/>
  <c r="EK79" i="4"/>
  <c r="DV79" i="4"/>
  <c r="DG79" i="4"/>
  <c r="BI79" i="4"/>
  <c r="AT79" i="4"/>
  <c r="AE79" i="4"/>
  <c r="MN56" i="4"/>
  <c r="LJ56" i="4"/>
  <c r="KF56" i="4"/>
  <c r="IZ56" i="4"/>
  <c r="IK56" i="4"/>
  <c r="HG56" i="4"/>
  <c r="GR56" i="4"/>
  <c r="FL56" i="4"/>
  <c r="EW56" i="4"/>
  <c r="EH56" i="4"/>
  <c r="DS56" i="4"/>
  <c r="DD56" i="4"/>
  <c r="AT56" i="4"/>
  <c r="AE56" i="4"/>
  <c r="MN55" i="4"/>
  <c r="KF55" i="4"/>
  <c r="IZ55" i="4"/>
  <c r="IK55" i="4"/>
  <c r="EH55" i="4"/>
  <c r="DS55" i="4"/>
  <c r="DD55" i="4"/>
  <c r="AT55" i="4"/>
  <c r="AE55" i="4"/>
  <c r="LY34" i="4"/>
  <c r="LJ34" i="4"/>
  <c r="IZ34" i="4"/>
  <c r="FL34" i="4"/>
  <c r="EW34" i="4"/>
  <c r="EH34" i="4"/>
  <c r="DS34" i="4"/>
  <c r="DD34" i="4"/>
  <c r="BI34" i="4"/>
  <c r="AT34" i="4"/>
  <c r="AE34" i="4"/>
  <c r="MN33" i="4"/>
  <c r="LY33" i="4"/>
  <c r="LJ33" i="4"/>
  <c r="IK33" i="4"/>
  <c r="HV33" i="4"/>
  <c r="HG33" i="4"/>
  <c r="GR33" i="4"/>
  <c r="FL33" i="4"/>
  <c r="DS33" i="4"/>
  <c r="DD33" i="4"/>
  <c r="CN12" i="4"/>
  <c r="AU12" i="4"/>
  <c r="EG10" i="4"/>
  <c r="JW8" i="4"/>
  <c r="ID8" i="4"/>
  <c r="EG8" i="4"/>
  <c r="CN8" i="4"/>
  <c r="AU8" i="4"/>
  <c r="B8" i="4"/>
  <c r="B6" i="4"/>
  <c r="F11" i="5" l="1"/>
  <c r="B11" i="5"/>
  <c r="E11" i="5"/>
  <c r="D11" i="5"/>
  <c r="C11" i="5"/>
  <c r="EZ78" i="4" l="1"/>
  <c r="EW54" i="4"/>
  <c r="EW32" i="4"/>
  <c r="BI78" i="4"/>
  <c r="BI54" i="4"/>
  <c r="BI32" i="4"/>
  <c r="LZ78" i="4"/>
  <c r="LY54" i="4"/>
  <c r="LY32" i="4"/>
  <c r="IM78" i="4"/>
  <c r="IK54" i="4"/>
  <c r="IK32" i="4"/>
  <c r="P78" i="4"/>
  <c r="P54" i="4"/>
  <c r="P32" i="4"/>
  <c r="KG78" i="4"/>
  <c r="KF54" i="4"/>
  <c r="KF32" i="4"/>
  <c r="GT78" i="4"/>
  <c r="GR54" i="4"/>
  <c r="GR32" i="4"/>
  <c r="DD32" i="4"/>
  <c r="DG78" i="4"/>
  <c r="DD54" i="4"/>
  <c r="KV78" i="4"/>
  <c r="KU54" i="4"/>
  <c r="KU32" i="4"/>
  <c r="HI78" i="4"/>
  <c r="HG54" i="4"/>
  <c r="HG32" i="4"/>
  <c r="DV78" i="4"/>
  <c r="DS54" i="4"/>
  <c r="DS32" i="4"/>
  <c r="AE32" i="4"/>
  <c r="AE78" i="4"/>
  <c r="AE54" i="4"/>
  <c r="BX78" i="4"/>
  <c r="BX54" i="4"/>
  <c r="BX32" i="4"/>
  <c r="MO78" i="4"/>
  <c r="MN54" i="4"/>
  <c r="MN32" i="4"/>
  <c r="JB78" i="4"/>
  <c r="IZ54" i="4"/>
  <c r="IZ32" i="4"/>
  <c r="FL32" i="4"/>
  <c r="FO78" i="4"/>
  <c r="FL54" i="4"/>
  <c r="HX78" i="4"/>
  <c r="HV54" i="4"/>
  <c r="HV32" i="4"/>
  <c r="EK78" i="4"/>
  <c r="EH54" i="4"/>
  <c r="EH32" i="4"/>
  <c r="AT78" i="4"/>
  <c r="AT54" i="4"/>
  <c r="AT32" i="4"/>
  <c r="LJ32" i="4"/>
  <c r="LK78" i="4"/>
  <c r="LJ54"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<sst xmlns="http://schemas.openxmlformats.org/spreadsheetml/2006/main" count="344" uniqueCount="184">
  <si>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</si>
  <si>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</si>
  <si>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</si>
  <si>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</si>
  <si>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</si>
  <si>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</si>
  <si>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</si>
  <si>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</si>
  <si>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</si>
  <si>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</si>
  <si>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</si>
  <si>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</si>
  <si>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</si>
  <si>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</si>
  <si>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</si>
  <si>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</si>
  <si>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</si>
  <si>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</si>
  <si>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</si>
  <si>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</si>
  <si>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</si>
  <si>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</si>
  <si>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</si>
  <si>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</si>
  <si>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</si>
  <si>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</si>
  <si>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</si>
  <si>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</si>
  <si>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</si>
  <si>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</si>
  <si>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</si>
  <si>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</si>
  <si>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</si>
  <si>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</si>
  <si>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</si>
  <si>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</si>
  <si>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</si>
  <si>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</si>
  <si>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</si>
  <si>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</si>
  <si>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</si>
  <si>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</si>
  <si>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</si>
  <si>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</si>
  <si>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</si>
  <si>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</si>
  <si>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</si>
  <si>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</si>
  <si>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</si>
  <si>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</si>
  <si>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</si>
  <si>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</si>
  <si>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</si>
  <si>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</si>
  <si>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</si>
  <si>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</si>
  <si>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</si>
  <si>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</si>
  <si>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</si>
  <si>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</si>
  <si>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</si>
  <si>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</si>
  <si>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</si>
  <si>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</si>
  <si>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</si>
  <si>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</si>
  <si>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</si>
  <si>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</si>
  <si>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</si>
  <si>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</si>
  <si>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</si>
  <si>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</si>
  <si>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</si>
  <si>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</si>
  <si>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</si>
  <si>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</si>
  <si>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</si>
  <si>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</si>
  <si>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</si>
  <si>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</si>
  <si>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</si>
  <si>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</si>
  <si>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</si>
  <si>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</si>
  <si>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</si>
  <si>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</si>
  <si>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</si>
  <si>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</si>
  <si>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</si>
  <si>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</si>
  <si>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</si>
  <si>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</si>
  <si>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</si>
  <si>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</si>
  <si>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</si>
  <si>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</si>
  <si>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</si>
  <si>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</si>
  <si>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</si>
  <si>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</si>
  <si>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</si>
  <si>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</si>
  <si>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</si>
  <si>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</si>
  <si>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</si>
  <si>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</si>
  <si>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</si>
  <si>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</si>
  <si>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</si>
  <si>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</si>
  <si>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</si>
  <si>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</si>
  <si>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</si>
  <si>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</si>
  <si>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</si>
  <si>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</si>
  <si>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</si>
  <si>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</si>
  <si>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</si>
  <si>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</si>
  <si>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</si>
  <si>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</si>
  <si>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</si>
  <si>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</si>
  <si>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</si>
  <si>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</si>
  <si>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</si>
  <si>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</si>
  <si>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</si>
  <si>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</si>
  <si>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</si>
  <si>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</si>
  <si>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</si>
  <si>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</si>
  <si>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</si>
  <si>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</si>
  <si>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</si>
  <si>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</si>
  <si>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</si>
  <si>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</si>
  <si>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</si>
  <si>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</si>
  <si>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</si>
  <si>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</si>
  <si>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</si>
  <si>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</si>
  <si>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</si>
  <si>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</si>
  <si>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</si>
  <si>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</si>
  <si>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</si>
  <si>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</si>
  <si>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</si>
  <si>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</si>
  <si>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</si>
  <si>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</si>
  <si>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</si>
  <si>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</si>
  <si>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</si>
  <si>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</si>
  <si>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</si>
  <si>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</si>
  <si>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</si>
  <si>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</si>
  <si>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</si>
  <si>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</si>
  <si>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</si>
  <si>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</si>
  <si>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</si>
  <si>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</si>
  <si>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</si>
  <si>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</si>
  <si>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</si>
  <si>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</si>
  <si>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</si>
  <si>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</si>
  <si>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</si>
  <si>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</si>
  <si>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</si>
  <si>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</si>
  <si>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稲城市では現在、南武線三駅周辺や南山東部地区などの土地区画整理事業等の都市基盤整備に伴い、子育て世代を中心とした人口増加が続き、少子化・高齢化も比較的緩やかに進行するものと見込まれている。
稲城市が入る南多摩医療圏は、病床機能報告の結果と地域医療構想の必要病床数との比較では、高度急性期機能は充足しているものの急性期機能、回復期機能及び療養機能の病床は不足している地域である。
市立病院である当院は地域の中核病院として急性期医療を担ってきたため、引き続き主として稲城市の急性期機能を担う役割を継続する。</t>
    <rPh sb="196" eb="198">
      <t>トウイン</t>
    </rPh>
    <phoneticPr fontId="5"/>
  </si>
  <si>
    <t>新型ｺﾛﾅｳｲﾙｽ感染症は、令和5年5月8日以降、感染症法上の5類感染症となったが、引き続き必要な感染対策を講じながら一般診療と平行して診療を行った。
経営状況に関しては、新型ｺﾛﾅｳｲﾙｽ感染症の収束に伴い、平成31年度水準の診療規模に回復させることを目標に一般診療の回復に努めた。その中で令和5年度では、「総合入院体制加算3」や「紹介受診重点医療機関」の承認等を得ることができ、入院収益は大幅な増額を目指したが、結果的には物価高騰の影響や新型ｺﾛﾅｳｲﾙｽ感染症の収束による病床確保料等の医業外収益の減収の影響もあり、約5億9千万円の経常損失を計上し、令和4年度と比較すると約9億3千万円減少した。</t>
    <phoneticPr fontId="5"/>
  </si>
  <si>
    <t>(1)費用の削減…ﾍﾞﾝﾁﾏｰｸでの費用分析によるｺｽﾄ管理や医療機器購入にあたり医師を含む委員会での検討等を行い、費用削減に努めた。(2)各指標分析…①「経常収支比率」は、引き続き公立病院としての役割を果たすためｺﾛﾅ患者の受入れと並行しつつ一般診療の回復に努めたが、国や東京都の財政支援が減少したため、前年度と比較し減少した。④「病床利用率」は、2年度以降は積極的にｺﾛﾅ患者を受け入れたため低率であったが徐々に回復している。⑤「入院患者1人1日当たり収益」は、医療の高度化や診療体制の充実等により増加傾向である。⑥「外来患者1人1日当たり収益」は、依然として薬の処方のみや経過観察などの患者が多い。⑦「職員給与費医業収益比率」は、医業収益の回復の影響もあり5年度は前年に比べ増加した。⑧「材料費対医業収益比率」も5年度は収益の増に応じて増加した。</t>
    <rPh sb="53" eb="54">
      <t>トウ</t>
    </rPh>
    <rPh sb="110" eb="112">
      <t>カンジャ</t>
    </rPh>
    <rPh sb="113" eb="114">
      <t>ウ</t>
    </rPh>
    <rPh sb="114" eb="115">
      <t>イ</t>
    </rPh>
    <rPh sb="117" eb="119">
      <t>ヘイコウ</t>
    </rPh>
    <rPh sb="122" eb="126">
      <t>イッパンシンリョウ</t>
    </rPh>
    <rPh sb="127" eb="129">
      <t>カイフク</t>
    </rPh>
    <rPh sb="130" eb="131">
      <t>ツト</t>
    </rPh>
    <rPh sb="188" eb="190">
      <t>カンジャ</t>
    </rPh>
    <rPh sb="198" eb="200">
      <t>テイリツ</t>
    </rPh>
    <rPh sb="205" eb="210">
      <t>ジョジョニカイフク</t>
    </rPh>
    <rPh sb="299" eb="300">
      <t>オオ</t>
    </rPh>
    <rPh sb="323" eb="325">
      <t>カイフク</t>
    </rPh>
    <rPh sb="326" eb="328">
      <t>エイキョウ</t>
    </rPh>
    <rPh sb="340" eb="342">
      <t>ゾウカ</t>
    </rPh>
    <rPh sb="371" eb="373">
      <t>ゾウカ</t>
    </rPh>
    <phoneticPr fontId="5"/>
  </si>
  <si>
    <t>新病院開設より25年が経過し、施設の損傷や設備の耐用年数経過が進んでいる。また当院は、災害拠点病院として災害時にも機能を発揮する使命があることからも計画的に施設・設備の点検や清掃を行い、適切な管理を行い、病院機能の維持に努めていく必要がある。
令和5年3月には施設の今後の修繕計画を立てるため、大規模修繕計画（R5～12）を策定したが、新型ｺﾛﾅ収束後の医業収益が減少している中においては、計画に基づく改修やその他医療機器等の更新を行うことは大変厳しい状況である。
なお、病院の資産の老朽化度を示す「有形固定資産減価償却率」は、60%台の高率で推移しており老朽化の進行度に変化はないが引き続き計画的な施設設備の更新を行う必要がある。</t>
    <rPh sb="39" eb="41">
      <t>トウイン</t>
    </rPh>
    <rPh sb="127" eb="128">
      <t>ガツ</t>
    </rPh>
    <rPh sb="168" eb="170">
      <t>シンガタ</t>
    </rPh>
    <rPh sb="173" eb="175">
      <t>シュウソク</t>
    </rPh>
    <rPh sb="175" eb="176">
      <t>ゴ</t>
    </rPh>
    <rPh sb="195" eb="197">
      <t>ケイカク</t>
    </rPh>
    <rPh sb="198" eb="199">
      <t>モト</t>
    </rPh>
    <rPh sb="206" eb="207">
      <t>タ</t>
    </rPh>
    <rPh sb="213" eb="215">
      <t>コウシン</t>
    </rPh>
    <rPh sb="221" eb="223">
      <t>タイヘン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</si>
</sst>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69.8</c:v>
                </c:pt>
                <c:pt idx="1">
                  <c:v>46.5</c:v>
                </c:pt>
                <c:pt idx="2">
                  <c:v>44.6</c:v>
                </c:pt>
                <c:pt idx="3">
                  <c:v>56.9</c:v>
                </c:pt>
                <c:pt idx="4">
                  <c:v>58.8</c:v>
                </c:pt>
              </c:numCache>
            </c:numRef>
          </c:val>
          <c:extLst>
            <c:ext xmlns:c16="http://schemas.microsoft.com/office/drawing/2014/chart" uri="{C3380CC4-5D6E-409C-BE32-E72D297353CC}">
              <c16:uniqueId val="{00000000-0F9E-48F9-9CEB-EEFBD0FB738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0F9E-48F9-9CEB-EEFBD0FB738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11108</c:v>
                </c:pt>
                <c:pt idx="1">
                  <c:v>11970</c:v>
                </c:pt>
                <c:pt idx="2">
                  <c:v>11922</c:v>
                </c:pt>
                <c:pt idx="3">
                  <c:v>12161</c:v>
                </c:pt>
                <c:pt idx="4">
                  <c:v>12179</c:v>
                </c:pt>
              </c:numCache>
            </c:numRef>
          </c:val>
          <c:extLst>
            <c:ext xmlns:c16="http://schemas.microsoft.com/office/drawing/2014/chart" uri="{C3380CC4-5D6E-409C-BE32-E72D297353CC}">
              <c16:uniqueId val="{00000000-8F7E-4578-8F1A-ED6DD00EF8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8F7E-4578-8F1A-ED6DD00EF8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48714</c:v>
                </c:pt>
                <c:pt idx="1">
                  <c:v>54120</c:v>
                </c:pt>
                <c:pt idx="2">
                  <c:v>58621</c:v>
                </c:pt>
                <c:pt idx="3">
                  <c:v>59412</c:v>
                </c:pt>
                <c:pt idx="4">
                  <c:v>59689</c:v>
                </c:pt>
              </c:numCache>
            </c:numRef>
          </c:val>
          <c:extLst>
            <c:ext xmlns:c16="http://schemas.microsoft.com/office/drawing/2014/chart" uri="{C3380CC4-5D6E-409C-BE32-E72D297353CC}">
              <c16:uniqueId val="{00000000-ABC4-41EC-AB27-09D231F906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ABC4-41EC-AB27-09D231F906D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8.5</c:v>
                </c:pt>
                <c:pt idx="1">
                  <c:v>0</c:v>
                </c:pt>
                <c:pt idx="2">
                  <c:v>0</c:v>
                </c:pt>
                <c:pt idx="3">
                  <c:v>0</c:v>
                </c:pt>
                <c:pt idx="4">
                  <c:v>7.9</c:v>
                </c:pt>
              </c:numCache>
            </c:numRef>
          </c:val>
          <c:extLst>
            <c:ext xmlns:c16="http://schemas.microsoft.com/office/drawing/2014/chart" uri="{C3380CC4-5D6E-409C-BE32-E72D297353CC}">
              <c16:uniqueId val="{00000000-3CAE-4380-9008-E9B757022F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3CAE-4380-9008-E9B757022F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86.3</c:v>
                </c:pt>
                <c:pt idx="1">
                  <c:v>68</c:v>
                </c:pt>
                <c:pt idx="2">
                  <c:v>70</c:v>
                </c:pt>
                <c:pt idx="3">
                  <c:v>77.900000000000006</c:v>
                </c:pt>
                <c:pt idx="4">
                  <c:v>78.2</c:v>
                </c:pt>
              </c:numCache>
            </c:numRef>
          </c:val>
          <c:extLst>
            <c:ext xmlns:c16="http://schemas.microsoft.com/office/drawing/2014/chart" uri="{C3380CC4-5D6E-409C-BE32-E72D297353CC}">
              <c16:uniqueId val="{00000000-FB00-4216-B954-4282512A6B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FB00-4216-B954-4282512A6B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90.4</c:v>
                </c:pt>
                <c:pt idx="1">
                  <c:v>72.3</c:v>
                </c:pt>
                <c:pt idx="2">
                  <c:v>74.099999999999994</c:v>
                </c:pt>
                <c:pt idx="3">
                  <c:v>81.099999999999994</c:v>
                </c:pt>
                <c:pt idx="4">
                  <c:v>82</c:v>
                </c:pt>
              </c:numCache>
            </c:numRef>
          </c:val>
          <c:extLst>
            <c:ext xmlns:c16="http://schemas.microsoft.com/office/drawing/2014/chart" uri="{C3380CC4-5D6E-409C-BE32-E72D297353CC}">
              <c16:uniqueId val="{00000000-3B93-48AF-950E-4050484145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3B93-48AF-950E-4050484145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110</c:v>
                </c:pt>
                <c:pt idx="2">
                  <c:v>108</c:v>
                </c:pt>
                <c:pt idx="3">
                  <c:v>104.3</c:v>
                </c:pt>
                <c:pt idx="4">
                  <c:v>92.6</c:v>
                </c:pt>
              </c:numCache>
            </c:numRef>
          </c:val>
          <c:extLst>
            <c:ext xmlns:c16="http://schemas.microsoft.com/office/drawing/2014/chart" uri="{C3380CC4-5D6E-409C-BE32-E72D297353CC}">
              <c16:uniqueId val="{00000000-ABEA-4CDB-9C24-F6A473A43D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ABEA-4CDB-9C24-F6A473A43D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66.400000000000006</c:v>
                </c:pt>
                <c:pt idx="1">
                  <c:v>64</c:v>
                </c:pt>
                <c:pt idx="2">
                  <c:v>65.8</c:v>
                </c:pt>
                <c:pt idx="3">
                  <c:v>65.8</c:v>
                </c:pt>
                <c:pt idx="4">
                  <c:v>66.3</c:v>
                </c:pt>
              </c:numCache>
            </c:numRef>
          </c:val>
          <c:extLst>
            <c:ext xmlns:c16="http://schemas.microsoft.com/office/drawing/2014/chart" uri="{C3380CC4-5D6E-409C-BE32-E72D297353CC}">
              <c16:uniqueId val="{00000000-601E-4F2A-BBB1-41D98F4E8E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601E-4F2A-BBB1-41D98F4E8E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83.7</c:v>
                </c:pt>
                <c:pt idx="1">
                  <c:v>72.7</c:v>
                </c:pt>
                <c:pt idx="2">
                  <c:v>74.900000000000006</c:v>
                </c:pt>
                <c:pt idx="3">
                  <c:v>72.8</c:v>
                </c:pt>
                <c:pt idx="4">
                  <c:v>70.599999999999994</c:v>
                </c:pt>
              </c:numCache>
            </c:numRef>
          </c:val>
          <c:extLst>
            <c:ext xmlns:c16="http://schemas.microsoft.com/office/drawing/2014/chart" uri="{C3380CC4-5D6E-409C-BE32-E72D297353CC}">
              <c16:uniqueId val="{00000000-A810-42FC-B075-DD71E31560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810-42FC-B075-DD71E31560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54082679</c:v>
                </c:pt>
                <c:pt idx="1">
                  <c:v>52704024</c:v>
                </c:pt>
                <c:pt idx="2">
                  <c:v>53080548</c:v>
                </c:pt>
                <c:pt idx="3">
                  <c:v>53054903</c:v>
                </c:pt>
                <c:pt idx="4">
                  <c:v>53198786</c:v>
                </c:pt>
              </c:numCache>
            </c:numRef>
          </c:val>
          <c:extLst>
            <c:ext xmlns:c16="http://schemas.microsoft.com/office/drawing/2014/chart" uri="{C3380CC4-5D6E-409C-BE32-E72D297353CC}">
              <c16:uniqueId val="{00000000-08B9-443B-BB56-10B0DBCB91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08B9-443B-BB56-10B0DBCB91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16.5</c:v>
                </c:pt>
                <c:pt idx="1">
                  <c:v>16.5</c:v>
                </c:pt>
                <c:pt idx="2">
                  <c:v>15.5</c:v>
                </c:pt>
                <c:pt idx="3">
                  <c:v>17.5</c:v>
                </c:pt>
                <c:pt idx="4">
                  <c:v>18</c:v>
                </c:pt>
              </c:numCache>
            </c:numRef>
          </c:val>
          <c:extLst>
            <c:ext xmlns:c16="http://schemas.microsoft.com/office/drawing/2014/chart" uri="{C3380CC4-5D6E-409C-BE32-E72D297353CC}">
              <c16:uniqueId val="{00000000-D090-4A55-95A8-25BBD416CC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D090-4A55-95A8-25BBD416CC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64.2</c:v>
                </c:pt>
                <c:pt idx="1">
                  <c:v>83.6</c:v>
                </c:pt>
                <c:pt idx="2">
                  <c:v>79.2</c:v>
                </c:pt>
                <c:pt idx="3">
                  <c:v>69.3</c:v>
                </c:pt>
                <c:pt idx="4">
                  <c:v>69.900000000000006</c:v>
                </c:pt>
              </c:numCache>
            </c:numRef>
          </c:val>
          <c:extLst>
            <c:ext xmlns:c16="http://schemas.microsoft.com/office/drawing/2014/chart" uri="{C3380CC4-5D6E-409C-BE32-E72D297353CC}">
              <c16:uniqueId val="{00000000-A9D3-4BD0-8F0F-213F2282D3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A9D3-4BD0-8F0F-213F2282D3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東京都稲城市　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その他</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290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22</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290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f>データ!U6</f>
        <v>93781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22057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207</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207</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110</v>
      </c>
      <c r="AF33" s="70"/>
      <c r="AG33" s="70"/>
      <c r="AH33" s="70"/>
      <c r="AI33" s="70"/>
      <c r="AJ33" s="70"/>
      <c r="AK33" s="70"/>
      <c r="AL33" s="70"/>
      <c r="AM33" s="70"/>
      <c r="AN33" s="70"/>
      <c r="AO33" s="70"/>
      <c r="AP33" s="70"/>
      <c r="AQ33" s="70"/>
      <c r="AR33" s="70"/>
      <c r="AS33" s="71"/>
      <c r="AT33" s="69">
        <f>データ!AK7</f>
        <v>108</v>
      </c>
      <c r="AU33" s="70"/>
      <c r="AV33" s="70"/>
      <c r="AW33" s="70"/>
      <c r="AX33" s="70"/>
      <c r="AY33" s="70"/>
      <c r="AZ33" s="70"/>
      <c r="BA33" s="70"/>
      <c r="BB33" s="70"/>
      <c r="BC33" s="70"/>
      <c r="BD33" s="70"/>
      <c r="BE33" s="70"/>
      <c r="BF33" s="70"/>
      <c r="BG33" s="70"/>
      <c r="BH33" s="71"/>
      <c r="BI33" s="69">
        <f>データ!AL7</f>
        <v>104.3</v>
      </c>
      <c r="BJ33" s="70"/>
      <c r="BK33" s="70"/>
      <c r="BL33" s="70"/>
      <c r="BM33" s="70"/>
      <c r="BN33" s="70"/>
      <c r="BO33" s="70"/>
      <c r="BP33" s="70"/>
      <c r="BQ33" s="70"/>
      <c r="BR33" s="70"/>
      <c r="BS33" s="70"/>
      <c r="BT33" s="70"/>
      <c r="BU33" s="70"/>
      <c r="BV33" s="70"/>
      <c r="BW33" s="71"/>
      <c r="BX33" s="69">
        <f>データ!AM7</f>
        <v>92.6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90.4</v>
      </c>
      <c r="DE33" s="70"/>
      <c r="DF33" s="70"/>
      <c r="DG33" s="70"/>
      <c r="DH33" s="70"/>
      <c r="DI33" s="70"/>
      <c r="DJ33" s="70"/>
      <c r="DK33" s="70"/>
      <c r="DL33" s="70"/>
      <c r="DM33" s="70"/>
      <c r="DN33" s="70"/>
      <c r="DO33" s="70"/>
      <c r="DP33" s="70"/>
      <c r="DQ33" s="70"/>
      <c r="DR33" s="71"/>
      <c r="DS33" s="69">
        <f>データ!AU7</f>
        <v>72.3</v>
      </c>
      <c r="DT33" s="70"/>
      <c r="DU33" s="70"/>
      <c r="DV33" s="70"/>
      <c r="DW33" s="70"/>
      <c r="DX33" s="70"/>
      <c r="DY33" s="70"/>
      <c r="DZ33" s="70"/>
      <c r="EA33" s="70"/>
      <c r="EB33" s="70"/>
      <c r="EC33" s="70"/>
      <c r="ED33" s="70"/>
      <c r="EE33" s="70"/>
      <c r="EF33" s="70"/>
      <c r="EG33" s="71"/>
      <c r="EH33" s="69">
        <f>データ!AV7</f>
        <v>74.099999999999994</v>
      </c>
      <c r="EI33" s="70"/>
      <c r="EJ33" s="70"/>
      <c r="EK33" s="70"/>
      <c r="EL33" s="70"/>
      <c r="EM33" s="70"/>
      <c r="EN33" s="70"/>
      <c r="EO33" s="70"/>
      <c r="EP33" s="70"/>
      <c r="EQ33" s="70"/>
      <c r="ER33" s="70"/>
      <c r="ES33" s="70"/>
      <c r="ET33" s="70"/>
      <c r="EU33" s="70"/>
      <c r="EV33" s="71"/>
      <c r="EW33" s="69">
        <f>データ!AW7</f>
        <v>81.099999999999994</v>
      </c>
      <c r="EX33" s="70"/>
      <c r="EY33" s="70"/>
      <c r="EZ33" s="70"/>
      <c r="FA33" s="70"/>
      <c r="FB33" s="70"/>
      <c r="FC33" s="70"/>
      <c r="FD33" s="70"/>
      <c r="FE33" s="70"/>
      <c r="FF33" s="70"/>
      <c r="FG33" s="70"/>
      <c r="FH33" s="70"/>
      <c r="FI33" s="70"/>
      <c r="FJ33" s="70"/>
      <c r="FK33" s="71"/>
      <c r="FL33" s="69">
        <f>データ!AX7</f>
        <v>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86.3</v>
      </c>
      <c r="GS33" s="70"/>
      <c r="GT33" s="70"/>
      <c r="GU33" s="70"/>
      <c r="GV33" s="70"/>
      <c r="GW33" s="70"/>
      <c r="GX33" s="70"/>
      <c r="GY33" s="70"/>
      <c r="GZ33" s="70"/>
      <c r="HA33" s="70"/>
      <c r="HB33" s="70"/>
      <c r="HC33" s="70"/>
      <c r="HD33" s="70"/>
      <c r="HE33" s="70"/>
      <c r="HF33" s="71"/>
      <c r="HG33" s="69">
        <f>データ!BF7</f>
        <v>68</v>
      </c>
      <c r="HH33" s="70"/>
      <c r="HI33" s="70"/>
      <c r="HJ33" s="70"/>
      <c r="HK33" s="70"/>
      <c r="HL33" s="70"/>
      <c r="HM33" s="70"/>
      <c r="HN33" s="70"/>
      <c r="HO33" s="70"/>
      <c r="HP33" s="70"/>
      <c r="HQ33" s="70"/>
      <c r="HR33" s="70"/>
      <c r="HS33" s="70"/>
      <c r="HT33" s="70"/>
      <c r="HU33" s="71"/>
      <c r="HV33" s="69">
        <f>データ!BG7</f>
        <v>70</v>
      </c>
      <c r="HW33" s="70"/>
      <c r="HX33" s="70"/>
      <c r="HY33" s="70"/>
      <c r="HZ33" s="70"/>
      <c r="IA33" s="70"/>
      <c r="IB33" s="70"/>
      <c r="IC33" s="70"/>
      <c r="ID33" s="70"/>
      <c r="IE33" s="70"/>
      <c r="IF33" s="70"/>
      <c r="IG33" s="70"/>
      <c r="IH33" s="70"/>
      <c r="II33" s="70"/>
      <c r="IJ33" s="71"/>
      <c r="IK33" s="69">
        <f>データ!BH7</f>
        <v>77.900000000000006</v>
      </c>
      <c r="IL33" s="70"/>
      <c r="IM33" s="70"/>
      <c r="IN33" s="70"/>
      <c r="IO33" s="70"/>
      <c r="IP33" s="70"/>
      <c r="IQ33" s="70"/>
      <c r="IR33" s="70"/>
      <c r="IS33" s="70"/>
      <c r="IT33" s="70"/>
      <c r="IU33" s="70"/>
      <c r="IV33" s="70"/>
      <c r="IW33" s="70"/>
      <c r="IX33" s="70"/>
      <c r="IY33" s="71"/>
      <c r="IZ33" s="69">
        <f>データ!BI7</f>
        <v>78.2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69.8</v>
      </c>
      <c r="KG33" s="70"/>
      <c r="KH33" s="70"/>
      <c r="KI33" s="70"/>
      <c r="KJ33" s="70"/>
      <c r="KK33" s="70"/>
      <c r="KL33" s="70"/>
      <c r="KM33" s="70"/>
      <c r="KN33" s="70"/>
      <c r="KO33" s="70"/>
      <c r="KP33" s="70"/>
      <c r="KQ33" s="70"/>
      <c r="KR33" s="70"/>
      <c r="KS33" s="70"/>
      <c r="KT33" s="71"/>
      <c r="KU33" s="69">
        <f>データ!BQ7</f>
        <v>46.5</v>
      </c>
      <c r="KV33" s="70"/>
      <c r="KW33" s="70"/>
      <c r="KX33" s="70"/>
      <c r="KY33" s="70"/>
      <c r="KZ33" s="70"/>
      <c r="LA33" s="70"/>
      <c r="LB33" s="70"/>
      <c r="LC33" s="70"/>
      <c r="LD33" s="70"/>
      <c r="LE33" s="70"/>
      <c r="LF33" s="70"/>
      <c r="LG33" s="70"/>
      <c r="LH33" s="70"/>
      <c r="LI33" s="71"/>
      <c r="LJ33" s="69">
        <f>データ!BR7</f>
        <v>44.6</v>
      </c>
      <c r="LK33" s="70"/>
      <c r="LL33" s="70"/>
      <c r="LM33" s="70"/>
      <c r="LN33" s="70"/>
      <c r="LO33" s="70"/>
      <c r="LP33" s="70"/>
      <c r="LQ33" s="70"/>
      <c r="LR33" s="70"/>
      <c r="LS33" s="70"/>
      <c r="LT33" s="70"/>
      <c r="LU33" s="70"/>
      <c r="LV33" s="70"/>
      <c r="LW33" s="70"/>
      <c r="LX33" s="71"/>
      <c r="LY33" s="69">
        <f>データ!BS7</f>
        <v>56.9</v>
      </c>
      <c r="LZ33" s="70"/>
      <c r="MA33" s="70"/>
      <c r="MB33" s="70"/>
      <c r="MC33" s="70"/>
      <c r="MD33" s="70"/>
      <c r="ME33" s="70"/>
      <c r="MF33" s="70"/>
      <c r="MG33" s="70"/>
      <c r="MH33" s="70"/>
      <c r="MI33" s="70"/>
      <c r="MJ33" s="70"/>
      <c r="MK33" s="70"/>
      <c r="ML33" s="70"/>
      <c r="MM33" s="71"/>
      <c r="MN33" s="69">
        <f>データ!BT7</f>
        <v>58.8</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48714</v>
      </c>
      <c r="Q55" s="67"/>
      <c r="R55" s="67"/>
      <c r="S55" s="67"/>
      <c r="T55" s="67"/>
      <c r="U55" s="67"/>
      <c r="V55" s="67"/>
      <c r="W55" s="67"/>
      <c r="X55" s="67"/>
      <c r="Y55" s="67"/>
      <c r="Z55" s="67"/>
      <c r="AA55" s="67"/>
      <c r="AB55" s="67"/>
      <c r="AC55" s="67"/>
      <c r="AD55" s="68"/>
      <c r="AE55" s="66">
        <f>データ!CB7</f>
        <v>54120</v>
      </c>
      <c r="AF55" s="67"/>
      <c r="AG55" s="67"/>
      <c r="AH55" s="67"/>
      <c r="AI55" s="67"/>
      <c r="AJ55" s="67"/>
      <c r="AK55" s="67"/>
      <c r="AL55" s="67"/>
      <c r="AM55" s="67"/>
      <c r="AN55" s="67"/>
      <c r="AO55" s="67"/>
      <c r="AP55" s="67"/>
      <c r="AQ55" s="67"/>
      <c r="AR55" s="67"/>
      <c r="AS55" s="68"/>
      <c r="AT55" s="66">
        <f>データ!CC7</f>
        <v>58621</v>
      </c>
      <c r="AU55" s="67"/>
      <c r="AV55" s="67"/>
      <c r="AW55" s="67"/>
      <c r="AX55" s="67"/>
      <c r="AY55" s="67"/>
      <c r="AZ55" s="67"/>
      <c r="BA55" s="67"/>
      <c r="BB55" s="67"/>
      <c r="BC55" s="67"/>
      <c r="BD55" s="67"/>
      <c r="BE55" s="67"/>
      <c r="BF55" s="67"/>
      <c r="BG55" s="67"/>
      <c r="BH55" s="68"/>
      <c r="BI55" s="66">
        <f>データ!CD7</f>
        <v>59412</v>
      </c>
      <c r="BJ55" s="67"/>
      <c r="BK55" s="67"/>
      <c r="BL55" s="67"/>
      <c r="BM55" s="67"/>
      <c r="BN55" s="67"/>
      <c r="BO55" s="67"/>
      <c r="BP55" s="67"/>
      <c r="BQ55" s="67"/>
      <c r="BR55" s="67"/>
      <c r="BS55" s="67"/>
      <c r="BT55" s="67"/>
      <c r="BU55" s="67"/>
      <c r="BV55" s="67"/>
      <c r="BW55" s="68"/>
      <c r="BX55" s="66">
        <f>データ!CE7</f>
        <v>59689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11108</v>
      </c>
      <c r="DE55" s="67"/>
      <c r="DF55" s="67"/>
      <c r="DG55" s="67"/>
      <c r="DH55" s="67"/>
      <c r="DI55" s="67"/>
      <c r="DJ55" s="67"/>
      <c r="DK55" s="67"/>
      <c r="DL55" s="67"/>
      <c r="DM55" s="67"/>
      <c r="DN55" s="67"/>
      <c r="DO55" s="67"/>
      <c r="DP55" s="67"/>
      <c r="DQ55" s="67"/>
      <c r="DR55" s="68"/>
      <c r="DS55" s="66">
        <f>データ!CM7</f>
        <v>11970</v>
      </c>
      <c r="DT55" s="67"/>
      <c r="DU55" s="67"/>
      <c r="DV55" s="67"/>
      <c r="DW55" s="67"/>
      <c r="DX55" s="67"/>
      <c r="DY55" s="67"/>
      <c r="DZ55" s="67"/>
      <c r="EA55" s="67"/>
      <c r="EB55" s="67"/>
      <c r="EC55" s="67"/>
      <c r="ED55" s="67"/>
      <c r="EE55" s="67"/>
      <c r="EF55" s="67"/>
      <c r="EG55" s="68"/>
      <c r="EH55" s="66">
        <f>データ!CN7</f>
        <v>11922</v>
      </c>
      <c r="EI55" s="67"/>
      <c r="EJ55" s="67"/>
      <c r="EK55" s="67"/>
      <c r="EL55" s="67"/>
      <c r="EM55" s="67"/>
      <c r="EN55" s="67"/>
      <c r="EO55" s="67"/>
      <c r="EP55" s="67"/>
      <c r="EQ55" s="67"/>
      <c r="ER55" s="67"/>
      <c r="ES55" s="67"/>
      <c r="ET55" s="67"/>
      <c r="EU55" s="67"/>
      <c r="EV55" s="68"/>
      <c r="EW55" s="66">
        <f>データ!CO7</f>
        <v>12161</v>
      </c>
      <c r="EX55" s="67"/>
      <c r="EY55" s="67"/>
      <c r="EZ55" s="67"/>
      <c r="FA55" s="67"/>
      <c r="FB55" s="67"/>
      <c r="FC55" s="67"/>
      <c r="FD55" s="67"/>
      <c r="FE55" s="67"/>
      <c r="FF55" s="67"/>
      <c r="FG55" s="67"/>
      <c r="FH55" s="67"/>
      <c r="FI55" s="67"/>
      <c r="FJ55" s="67"/>
      <c r="FK55" s="68"/>
      <c r="FL55" s="66">
        <f>データ!CP7</f>
        <v>12179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64.2</v>
      </c>
      <c r="GS55" s="70"/>
      <c r="GT55" s="70"/>
      <c r="GU55" s="70"/>
      <c r="GV55" s="70"/>
      <c r="GW55" s="70"/>
      <c r="GX55" s="70"/>
      <c r="GY55" s="70"/>
      <c r="GZ55" s="70"/>
      <c r="HA55" s="70"/>
      <c r="HB55" s="70"/>
      <c r="HC55" s="70"/>
      <c r="HD55" s="70"/>
      <c r="HE55" s="70"/>
      <c r="HF55" s="71"/>
      <c r="HG55" s="69">
        <f>データ!CX7</f>
        <v>83.6</v>
      </c>
      <c r="HH55" s="70"/>
      <c r="HI55" s="70"/>
      <c r="HJ55" s="70"/>
      <c r="HK55" s="70"/>
      <c r="HL55" s="70"/>
      <c r="HM55" s="70"/>
      <c r="HN55" s="70"/>
      <c r="HO55" s="70"/>
      <c r="HP55" s="70"/>
      <c r="HQ55" s="70"/>
      <c r="HR55" s="70"/>
      <c r="HS55" s="70"/>
      <c r="HT55" s="70"/>
      <c r="HU55" s="71"/>
      <c r="HV55" s="69">
        <f>データ!CY7</f>
        <v>79.2</v>
      </c>
      <c r="HW55" s="70"/>
      <c r="HX55" s="70"/>
      <c r="HY55" s="70"/>
      <c r="HZ55" s="70"/>
      <c r="IA55" s="70"/>
      <c r="IB55" s="70"/>
      <c r="IC55" s="70"/>
      <c r="ID55" s="70"/>
      <c r="IE55" s="70"/>
      <c r="IF55" s="70"/>
      <c r="IG55" s="70"/>
      <c r="IH55" s="70"/>
      <c r="II55" s="70"/>
      <c r="IJ55" s="71"/>
      <c r="IK55" s="69">
        <f>データ!CZ7</f>
        <v>69.3</v>
      </c>
      <c r="IL55" s="70"/>
      <c r="IM55" s="70"/>
      <c r="IN55" s="70"/>
      <c r="IO55" s="70"/>
      <c r="IP55" s="70"/>
      <c r="IQ55" s="70"/>
      <c r="IR55" s="70"/>
      <c r="IS55" s="70"/>
      <c r="IT55" s="70"/>
      <c r="IU55" s="70"/>
      <c r="IV55" s="70"/>
      <c r="IW55" s="70"/>
      <c r="IX55" s="70"/>
      <c r="IY55" s="71"/>
      <c r="IZ55" s="69">
        <f>データ!DA7</f>
        <v>69.900000000000006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16.5</v>
      </c>
      <c r="KG55" s="70"/>
      <c r="KH55" s="70"/>
      <c r="KI55" s="70"/>
      <c r="KJ55" s="70"/>
      <c r="KK55" s="70"/>
      <c r="KL55" s="70"/>
      <c r="KM55" s="70"/>
      <c r="KN55" s="70"/>
      <c r="KO55" s="70"/>
      <c r="KP55" s="70"/>
      <c r="KQ55" s="70"/>
      <c r="KR55" s="70"/>
      <c r="KS55" s="70"/>
      <c r="KT55" s="71"/>
      <c r="KU55" s="69">
        <f>データ!DI7</f>
        <v>16.5</v>
      </c>
      <c r="KV55" s="70"/>
      <c r="KW55" s="70"/>
      <c r="KX55" s="70"/>
      <c r="KY55" s="70"/>
      <c r="KZ55" s="70"/>
      <c r="LA55" s="70"/>
      <c r="LB55" s="70"/>
      <c r="LC55" s="70"/>
      <c r="LD55" s="70"/>
      <c r="LE55" s="70"/>
      <c r="LF55" s="70"/>
      <c r="LG55" s="70"/>
      <c r="LH55" s="70"/>
      <c r="LI55" s="71"/>
      <c r="LJ55" s="69">
        <f>データ!DJ7</f>
        <v>15.5</v>
      </c>
      <c r="LK55" s="70"/>
      <c r="LL55" s="70"/>
      <c r="LM55" s="70"/>
      <c r="LN55" s="70"/>
      <c r="LO55" s="70"/>
      <c r="LP55" s="70"/>
      <c r="LQ55" s="70"/>
      <c r="LR55" s="70"/>
      <c r="LS55" s="70"/>
      <c r="LT55" s="70"/>
      <c r="LU55" s="70"/>
      <c r="LV55" s="70"/>
      <c r="LW55" s="70"/>
      <c r="LX55" s="71"/>
      <c r="LY55" s="69">
        <f>データ!DK7</f>
        <v>17.5</v>
      </c>
      <c r="LZ55" s="70"/>
      <c r="MA55" s="70"/>
      <c r="MB55" s="70"/>
      <c r="MC55" s="70"/>
      <c r="MD55" s="70"/>
      <c r="ME55" s="70"/>
      <c r="MF55" s="70"/>
      <c r="MG55" s="70"/>
      <c r="MH55" s="70"/>
      <c r="MI55" s="70"/>
      <c r="MJ55" s="70"/>
      <c r="MK55" s="70"/>
      <c r="ML55" s="70"/>
      <c r="MM55" s="71"/>
      <c r="MN55" s="69">
        <f>データ!DL7</f>
        <v>18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8.5</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7.9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66.400000000000006</v>
      </c>
      <c r="DH79" s="70"/>
      <c r="DI79" s="70"/>
      <c r="DJ79" s="70"/>
      <c r="DK79" s="70"/>
      <c r="DL79" s="70"/>
      <c r="DM79" s="70"/>
      <c r="DN79" s="70"/>
      <c r="DO79" s="70"/>
      <c r="DP79" s="70"/>
      <c r="DQ79" s="70"/>
      <c r="DR79" s="70"/>
      <c r="DS79" s="70"/>
      <c r="DT79" s="70"/>
      <c r="DU79" s="71"/>
      <c r="DV79" s="69">
        <f>データ!EE7</f>
        <v>64</v>
      </c>
      <c r="DW79" s="70"/>
      <c r="DX79" s="70"/>
      <c r="DY79" s="70"/>
      <c r="DZ79" s="70"/>
      <c r="EA79" s="70"/>
      <c r="EB79" s="70"/>
      <c r="EC79" s="70"/>
      <c r="ED79" s="70"/>
      <c r="EE79" s="70"/>
      <c r="EF79" s="70"/>
      <c r="EG79" s="70"/>
      <c r="EH79" s="70"/>
      <c r="EI79" s="70"/>
      <c r="EJ79" s="71"/>
      <c r="EK79" s="69">
        <f>データ!EF7</f>
        <v>65.8</v>
      </c>
      <c r="EL79" s="70"/>
      <c r="EM79" s="70"/>
      <c r="EN79" s="70"/>
      <c r="EO79" s="70"/>
      <c r="EP79" s="70"/>
      <c r="EQ79" s="70"/>
      <c r="ER79" s="70"/>
      <c r="ES79" s="70"/>
      <c r="ET79" s="70"/>
      <c r="EU79" s="70"/>
      <c r="EV79" s="70"/>
      <c r="EW79" s="70"/>
      <c r="EX79" s="70"/>
      <c r="EY79" s="71"/>
      <c r="EZ79" s="69">
        <f>データ!EG7</f>
        <v>65.8</v>
      </c>
      <c r="FA79" s="70"/>
      <c r="FB79" s="70"/>
      <c r="FC79" s="70"/>
      <c r="FD79" s="70"/>
      <c r="FE79" s="70"/>
      <c r="FF79" s="70"/>
      <c r="FG79" s="70"/>
      <c r="FH79" s="70"/>
      <c r="FI79" s="70"/>
      <c r="FJ79" s="70"/>
      <c r="FK79" s="70"/>
      <c r="FL79" s="70"/>
      <c r="FM79" s="70"/>
      <c r="FN79" s="71"/>
      <c r="FO79" s="69">
        <f>データ!EH7</f>
        <v>66.3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83.7</v>
      </c>
      <c r="GU79" s="70"/>
      <c r="GV79" s="70"/>
      <c r="GW79" s="70"/>
      <c r="GX79" s="70"/>
      <c r="GY79" s="70"/>
      <c r="GZ79" s="70"/>
      <c r="HA79" s="70"/>
      <c r="HB79" s="70"/>
      <c r="HC79" s="70"/>
      <c r="HD79" s="70"/>
      <c r="HE79" s="70"/>
      <c r="HF79" s="70"/>
      <c r="HG79" s="70"/>
      <c r="HH79" s="71"/>
      <c r="HI79" s="69">
        <f>データ!EP7</f>
        <v>72.7</v>
      </c>
      <c r="HJ79" s="70"/>
      <c r="HK79" s="70"/>
      <c r="HL79" s="70"/>
      <c r="HM79" s="70"/>
      <c r="HN79" s="70"/>
      <c r="HO79" s="70"/>
      <c r="HP79" s="70"/>
      <c r="HQ79" s="70"/>
      <c r="HR79" s="70"/>
      <c r="HS79" s="70"/>
      <c r="HT79" s="70"/>
      <c r="HU79" s="70"/>
      <c r="HV79" s="70"/>
      <c r="HW79" s="71"/>
      <c r="HX79" s="69">
        <f>データ!EQ7</f>
        <v>74.900000000000006</v>
      </c>
      <c r="HY79" s="70"/>
      <c r="HZ79" s="70"/>
      <c r="IA79" s="70"/>
      <c r="IB79" s="70"/>
      <c r="IC79" s="70"/>
      <c r="ID79" s="70"/>
      <c r="IE79" s="70"/>
      <c r="IF79" s="70"/>
      <c r="IG79" s="70"/>
      <c r="IH79" s="70"/>
      <c r="II79" s="70"/>
      <c r="IJ79" s="70"/>
      <c r="IK79" s="70"/>
      <c r="IL79" s="71"/>
      <c r="IM79" s="69">
        <f>データ!ER7</f>
        <v>72.8</v>
      </c>
      <c r="IN79" s="70"/>
      <c r="IO79" s="70"/>
      <c r="IP79" s="70"/>
      <c r="IQ79" s="70"/>
      <c r="IR79" s="70"/>
      <c r="IS79" s="70"/>
      <c r="IT79" s="70"/>
      <c r="IU79" s="70"/>
      <c r="IV79" s="70"/>
      <c r="IW79" s="70"/>
      <c r="IX79" s="70"/>
      <c r="IY79" s="70"/>
      <c r="IZ79" s="70"/>
      <c r="JA79" s="71"/>
      <c r="JB79" s="69">
        <f>データ!ES7</f>
        <v>70.599999999999994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54082679</v>
      </c>
      <c r="KH79" s="67"/>
      <c r="KI79" s="67"/>
      <c r="KJ79" s="67"/>
      <c r="KK79" s="67"/>
      <c r="KL79" s="67"/>
      <c r="KM79" s="67"/>
      <c r="KN79" s="67"/>
      <c r="KO79" s="67"/>
      <c r="KP79" s="67"/>
      <c r="KQ79" s="67"/>
      <c r="KR79" s="67"/>
      <c r="KS79" s="67"/>
      <c r="KT79" s="67"/>
      <c r="KU79" s="68"/>
      <c r="KV79" s="66">
        <f>データ!FA7</f>
        <v>52704024</v>
      </c>
      <c r="KW79" s="67"/>
      <c r="KX79" s="67"/>
      <c r="KY79" s="67"/>
      <c r="KZ79" s="67"/>
      <c r="LA79" s="67"/>
      <c r="LB79" s="67"/>
      <c r="LC79" s="67"/>
      <c r="LD79" s="67"/>
      <c r="LE79" s="67"/>
      <c r="LF79" s="67"/>
      <c r="LG79" s="67"/>
      <c r="LH79" s="67"/>
      <c r="LI79" s="67"/>
      <c r="LJ79" s="68"/>
      <c r="LK79" s="66">
        <f>データ!FB7</f>
        <v>53080548</v>
      </c>
      <c r="LL79" s="67"/>
      <c r="LM79" s="67"/>
      <c r="LN79" s="67"/>
      <c r="LO79" s="67"/>
      <c r="LP79" s="67"/>
      <c r="LQ79" s="67"/>
      <c r="LR79" s="67"/>
      <c r="LS79" s="67"/>
      <c r="LT79" s="67"/>
      <c r="LU79" s="67"/>
      <c r="LV79" s="67"/>
      <c r="LW79" s="67"/>
      <c r="LX79" s="67"/>
      <c r="LY79" s="68"/>
      <c r="LZ79" s="66">
        <f>データ!FC7</f>
        <v>53054903</v>
      </c>
      <c r="MA79" s="67"/>
      <c r="MB79" s="67"/>
      <c r="MC79" s="67"/>
      <c r="MD79" s="67"/>
      <c r="ME79" s="67"/>
      <c r="MF79" s="67"/>
      <c r="MG79" s="67"/>
      <c r="MH79" s="67"/>
      <c r="MI79" s="67"/>
      <c r="MJ79" s="67"/>
      <c r="MK79" s="67"/>
      <c r="ML79" s="67"/>
      <c r="MM79" s="67"/>
      <c r="MN79" s="68"/>
      <c r="MO79" s="66">
        <f>データ!FD7</f>
        <v>53198786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yuf621AwMMNZZ4prA9ntLdkxH2z7XG+tknRe3N/TLvLoon4QKQHcl0vUNCiKeHalcnqiBs7T/WYtpNl8IGYtw==" saltValue="H5vNCaIH+2Z6f1BLf6UM0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132250</v>
      </c>
      <c r="D6" s="50">
        <f t="shared" si="2"/>
        <v>46</v>
      </c>
      <c r="E6" s="50">
        <f t="shared" si="2"/>
        <v>6</v>
      </c>
      <c r="F6" s="50">
        <f t="shared" si="2"/>
        <v>0</v>
      </c>
      <c r="G6" s="50">
        <f t="shared" si="2"/>
        <v>1</v>
      </c>
      <c r="H6" s="159" t="str">
        <f>IF(H8&lt;&gt;I8,H8,"")&amp;IF(I8&lt;&gt;J8,I8,"")&amp;"　"&amp;J8</f>
        <v>東京都稲城市　市立病院</v>
      </c>
      <c r="I6" s="160"/>
      <c r="J6" s="161"/>
      <c r="K6" s="50" t="str">
        <f t="shared" si="2"/>
        <v>条例全部</v>
      </c>
      <c r="L6" s="50" t="str">
        <f t="shared" si="2"/>
        <v>病院事業</v>
      </c>
      <c r="M6" s="50" t="str">
        <f t="shared" si="2"/>
        <v>一般病院</v>
      </c>
      <c r="N6" s="50" t="str">
        <f>N8</f>
        <v>200床以上～300床未満</v>
      </c>
      <c r="O6" s="50" t="str">
        <f>O8</f>
        <v>その他</v>
      </c>
      <c r="P6" s="50" t="str">
        <f>P8</f>
        <v>直営</v>
      </c>
      <c r="Q6" s="51">
        <f t="shared" ref="Q6:AH6" si="3">Q8</f>
        <v>22</v>
      </c>
      <c r="R6" s="50" t="str">
        <f t="shared" si="3"/>
        <v>対象</v>
      </c>
      <c r="S6" s="50" t="str">
        <f t="shared" si="3"/>
        <v>ド 透 未 訓 ガ</v>
      </c>
      <c r="T6" s="50" t="str">
        <f t="shared" si="3"/>
        <v>救 臨 災</v>
      </c>
      <c r="U6" s="51">
        <f>U8</f>
        <v>93781</v>
      </c>
      <c r="V6" s="51">
        <f>V8</f>
        <v>22057</v>
      </c>
      <c r="W6" s="50" t="str">
        <f>W8</f>
        <v>非該当</v>
      </c>
      <c r="X6" s="50" t="str">
        <f t="shared" ref="X6" si="4">X8</f>
        <v>非該当</v>
      </c>
      <c r="Y6" s="50" t="str">
        <f t="shared" si="3"/>
        <v>７：１</v>
      </c>
      <c r="Z6" s="51">
        <f t="shared" si="3"/>
        <v>290</v>
      </c>
      <c r="AA6" s="51" t="str">
        <f t="shared" si="3"/>
        <v>-</v>
      </c>
      <c r="AB6" s="51" t="str">
        <f t="shared" si="3"/>
        <v>-</v>
      </c>
      <c r="AC6" s="51" t="str">
        <f t="shared" si="3"/>
        <v>-</v>
      </c>
      <c r="AD6" s="51" t="str">
        <f t="shared" si="3"/>
        <v>-</v>
      </c>
      <c r="AE6" s="51">
        <f t="shared" si="3"/>
        <v>290</v>
      </c>
      <c r="AF6" s="51">
        <f t="shared" si="3"/>
        <v>207</v>
      </c>
      <c r="AG6" s="51" t="str">
        <f t="shared" si="3"/>
        <v>-</v>
      </c>
      <c r="AH6" s="51">
        <f t="shared" si="3"/>
        <v>207</v>
      </c>
      <c r="AI6" s="52">
        <f>IF(AI8="-",NA(),AI8)</f>
        <v>100</v>
      </c>
      <c r="AJ6" s="52">
        <f t="shared" ref="AJ6:AR6" si="5">IF(AJ8="-",NA(),AJ8)</f>
        <v>110</v>
      </c>
      <c r="AK6" s="52">
        <f t="shared" si="5"/>
        <v>108</v>
      </c>
      <c r="AL6" s="52">
        <f t="shared" si="5"/>
        <v>104.3</v>
      </c>
      <c r="AM6" s="52">
        <f t="shared" si="5"/>
        <v>92.6</v>
      </c>
      <c r="AN6" s="52">
        <f t="shared" si="5"/>
        <v>96.9</v>
      </c>
      <c r="AO6" s="52">
        <f t="shared" si="5"/>
        <v>101.8</v>
      </c>
      <c r="AP6" s="52">
        <f t="shared" si="5"/>
        <v>106.2</v>
      </c>
      <c r="AQ6" s="52">
        <f t="shared" si="5"/>
        <v>103.5</v>
      </c>
      <c r="AR6" s="52">
        <f t="shared" si="5"/>
        <v>93.8</v>
      </c>
      <c r="AS6" s="52" t="str">
        <f>IF(AS8="-","【-】","【"&amp;SUBSTITUTE(TEXT(AS8,"#,##0.0"),"-","△")&amp;"】")</f>
        <v>【96.6】</v>
      </c>
      <c r="AT6" s="52">
        <f>IF(AT8="-",NA(),AT8)</f>
        <v>90.4</v>
      </c>
      <c r="AU6" s="52">
        <f t="shared" ref="AU6:BC6" si="6">IF(AU8="-",NA(),AU8)</f>
        <v>72.3</v>
      </c>
      <c r="AV6" s="52">
        <f t="shared" si="6"/>
        <v>74.099999999999994</v>
      </c>
      <c r="AW6" s="52">
        <f t="shared" si="6"/>
        <v>81.099999999999994</v>
      </c>
      <c r="AX6" s="52">
        <f t="shared" si="6"/>
        <v>82</v>
      </c>
      <c r="AY6" s="52">
        <f t="shared" si="6"/>
        <v>86</v>
      </c>
      <c r="AZ6" s="52">
        <f t="shared" si="6"/>
        <v>80.7</v>
      </c>
      <c r="BA6" s="52">
        <f t="shared" si="6"/>
        <v>82.3</v>
      </c>
      <c r="BB6" s="52">
        <f t="shared" si="6"/>
        <v>81.5</v>
      </c>
      <c r="BC6" s="52">
        <f t="shared" si="6"/>
        <v>81.400000000000006</v>
      </c>
      <c r="BD6" s="52" t="str">
        <f>IF(BD8="-","【-】","【"&amp;SUBSTITUTE(TEXT(BD8,"#,##0.0"),"-","△")&amp;"】")</f>
        <v>【86.6】</v>
      </c>
      <c r="BE6" s="52">
        <f>IF(BE8="-",NA(),BE8)</f>
        <v>86.3</v>
      </c>
      <c r="BF6" s="52">
        <f t="shared" ref="BF6:BN6" si="7">IF(BF8="-",NA(),BF8)</f>
        <v>68</v>
      </c>
      <c r="BG6" s="52">
        <f t="shared" si="7"/>
        <v>70</v>
      </c>
      <c r="BH6" s="52">
        <f t="shared" si="7"/>
        <v>77.900000000000006</v>
      </c>
      <c r="BI6" s="52">
        <f t="shared" si="7"/>
        <v>78.2</v>
      </c>
      <c r="BJ6" s="52">
        <f t="shared" si="7"/>
        <v>83</v>
      </c>
      <c r="BK6" s="52">
        <f t="shared" si="7"/>
        <v>77.599999999999994</v>
      </c>
      <c r="BL6" s="52">
        <f t="shared" si="7"/>
        <v>79.2</v>
      </c>
      <c r="BM6" s="52">
        <f t="shared" si="7"/>
        <v>78.400000000000006</v>
      </c>
      <c r="BN6" s="52">
        <f t="shared" si="7"/>
        <v>78.2</v>
      </c>
      <c r="BO6" s="52" t="str">
        <f>IF(BO8="-","【-】","【"&amp;SUBSTITUTE(TEXT(BO8,"#,##0.0"),"-","△")&amp;"】")</f>
        <v>【83.9】</v>
      </c>
      <c r="BP6" s="52">
        <f>IF(BP8="-",NA(),BP8)</f>
        <v>69.8</v>
      </c>
      <c r="BQ6" s="52">
        <f t="shared" ref="BQ6:BY6" si="8">IF(BQ8="-",NA(),BQ8)</f>
        <v>46.5</v>
      </c>
      <c r="BR6" s="52">
        <f t="shared" si="8"/>
        <v>44.6</v>
      </c>
      <c r="BS6" s="52">
        <f t="shared" si="8"/>
        <v>56.9</v>
      </c>
      <c r="BT6" s="52">
        <f t="shared" si="8"/>
        <v>58.8</v>
      </c>
      <c r="BU6" s="52">
        <f t="shared" si="8"/>
        <v>72.900000000000006</v>
      </c>
      <c r="BV6" s="52">
        <f t="shared" si="8"/>
        <v>64.5</v>
      </c>
      <c r="BW6" s="52">
        <f t="shared" si="8"/>
        <v>63.8</v>
      </c>
      <c r="BX6" s="52">
        <f t="shared" si="8"/>
        <v>63.4</v>
      </c>
      <c r="BY6" s="52">
        <f t="shared" si="8"/>
        <v>66.7</v>
      </c>
      <c r="BZ6" s="52" t="str">
        <f>IF(BZ8="-","【-】","【"&amp;SUBSTITUTE(TEXT(BZ8,"#,##0.0"),"-","△")&amp;"】")</f>
        <v>【68.7】</v>
      </c>
      <c r="CA6" s="53">
        <f>IF(CA8="-",NA(),CA8)</f>
        <v>48714</v>
      </c>
      <c r="CB6" s="53">
        <f t="shared" ref="CB6:CJ6" si="9">IF(CB8="-",NA(),CB8)</f>
        <v>54120</v>
      </c>
      <c r="CC6" s="53">
        <f t="shared" si="9"/>
        <v>58621</v>
      </c>
      <c r="CD6" s="53">
        <f t="shared" si="9"/>
        <v>59412</v>
      </c>
      <c r="CE6" s="53">
        <f t="shared" si="9"/>
        <v>59689</v>
      </c>
      <c r="CF6" s="53">
        <f t="shared" si="9"/>
        <v>48807</v>
      </c>
      <c r="CG6" s="53">
        <f t="shared" si="9"/>
        <v>51594</v>
      </c>
      <c r="CH6" s="53">
        <f t="shared" si="9"/>
        <v>53805</v>
      </c>
      <c r="CI6" s="53">
        <f t="shared" si="9"/>
        <v>56563</v>
      </c>
      <c r="CJ6" s="53">
        <f t="shared" si="9"/>
        <v>56401</v>
      </c>
      <c r="CK6" s="52" t="str">
        <f>IF(CK8="-","【-】","【"&amp;SUBSTITUTE(TEXT(CK8,"#,##0"),"-","△")&amp;"】")</f>
        <v>【62,428】</v>
      </c>
      <c r="CL6" s="53">
        <f>IF(CL8="-",NA(),CL8)</f>
        <v>11108</v>
      </c>
      <c r="CM6" s="53">
        <f t="shared" ref="CM6:CU6" si="10">IF(CM8="-",NA(),CM8)</f>
        <v>11970</v>
      </c>
      <c r="CN6" s="53">
        <f t="shared" si="10"/>
        <v>11922</v>
      </c>
      <c r="CO6" s="53">
        <f t="shared" si="10"/>
        <v>12161</v>
      </c>
      <c r="CP6" s="53">
        <f t="shared" si="10"/>
        <v>12179</v>
      </c>
      <c r="CQ6" s="53">
        <f t="shared" si="10"/>
        <v>12970</v>
      </c>
      <c r="CR6" s="53">
        <f t="shared" si="10"/>
        <v>13767</v>
      </c>
      <c r="CS6" s="53">
        <f t="shared" si="10"/>
        <v>14046</v>
      </c>
      <c r="CT6" s="53">
        <f t="shared" si="10"/>
        <v>14550</v>
      </c>
      <c r="CU6" s="53">
        <f t="shared" si="10"/>
        <v>14823</v>
      </c>
      <c r="CV6" s="52" t="str">
        <f>IF(CV8="-","【-】","【"&amp;SUBSTITUTE(TEXT(CV8,"#,##0"),"-","△")&amp;"】")</f>
        <v>【18,236】</v>
      </c>
      <c r="CW6" s="52">
        <f>IF(CW8="-",NA(),CW8)</f>
        <v>64.2</v>
      </c>
      <c r="CX6" s="52">
        <f t="shared" ref="CX6:DF6" si="11">IF(CX8="-",NA(),CX8)</f>
        <v>83.6</v>
      </c>
      <c r="CY6" s="52">
        <f t="shared" si="11"/>
        <v>79.2</v>
      </c>
      <c r="CZ6" s="52">
        <f t="shared" si="11"/>
        <v>69.3</v>
      </c>
      <c r="DA6" s="52">
        <f t="shared" si="11"/>
        <v>69.900000000000006</v>
      </c>
      <c r="DB6" s="52">
        <f t="shared" si="11"/>
        <v>59.9</v>
      </c>
      <c r="DC6" s="52">
        <f t="shared" si="11"/>
        <v>63.4</v>
      </c>
      <c r="DD6" s="52">
        <f t="shared" si="11"/>
        <v>61.3</v>
      </c>
      <c r="DE6" s="52">
        <f t="shared" si="11"/>
        <v>61.4</v>
      </c>
      <c r="DF6" s="52">
        <f t="shared" si="11"/>
        <v>63.4</v>
      </c>
      <c r="DG6" s="52" t="str">
        <f>IF(DG8="-","【-】","【"&amp;SUBSTITUTE(TEXT(DG8,"#,##0.0"),"-","△")&amp;"】")</f>
        <v>【56.1】</v>
      </c>
      <c r="DH6" s="52">
        <f>IF(DH8="-",NA(),DH8)</f>
        <v>16.5</v>
      </c>
      <c r="DI6" s="52">
        <f t="shared" ref="DI6:DQ6" si="12">IF(DI8="-",NA(),DI8)</f>
        <v>16.5</v>
      </c>
      <c r="DJ6" s="52">
        <f t="shared" si="12"/>
        <v>15.5</v>
      </c>
      <c r="DK6" s="52">
        <f t="shared" si="12"/>
        <v>17.5</v>
      </c>
      <c r="DL6" s="52">
        <f t="shared" si="12"/>
        <v>18</v>
      </c>
      <c r="DM6" s="52">
        <f t="shared" si="12"/>
        <v>20.5</v>
      </c>
      <c r="DN6" s="52">
        <f t="shared" si="12"/>
        <v>20.2</v>
      </c>
      <c r="DO6" s="52">
        <f t="shared" si="12"/>
        <v>20.2</v>
      </c>
      <c r="DP6" s="52">
        <f t="shared" si="12"/>
        <v>21.1</v>
      </c>
      <c r="DQ6" s="52">
        <f t="shared" si="12"/>
        <v>22</v>
      </c>
      <c r="DR6" s="52" t="str">
        <f>IF(DR8="-","【-】","【"&amp;SUBSTITUTE(TEXT(DR8,"#,##0.0"),"-","△")&amp;"】")</f>
        <v>【26.4】</v>
      </c>
      <c r="DS6" s="52">
        <f>IF(DS8="-",NA(),DS8)</f>
        <v>8.5</v>
      </c>
      <c r="DT6" s="52">
        <f t="shared" ref="DT6:EB6" si="13">IF(DT8="-",NA(),DT8)</f>
        <v>0</v>
      </c>
      <c r="DU6" s="52">
        <f t="shared" si="13"/>
        <v>0</v>
      </c>
      <c r="DV6" s="52">
        <f t="shared" si="13"/>
        <v>0</v>
      </c>
      <c r="DW6" s="52">
        <f t="shared" si="13"/>
        <v>7.9</v>
      </c>
      <c r="DX6" s="52">
        <f t="shared" si="13"/>
        <v>81.900000000000006</v>
      </c>
      <c r="DY6" s="52">
        <f t="shared" si="13"/>
        <v>91.6</v>
      </c>
      <c r="DZ6" s="52">
        <f t="shared" si="13"/>
        <v>100.1</v>
      </c>
      <c r="EA6" s="52">
        <f t="shared" si="13"/>
        <v>94.9</v>
      </c>
      <c r="EB6" s="52">
        <f t="shared" si="13"/>
        <v>83.8</v>
      </c>
      <c r="EC6" s="52" t="str">
        <f>IF(EC8="-","【-】","【"&amp;SUBSTITUTE(TEXT(EC8,"#,##0.0"),"-","△")&amp;"】")</f>
        <v>【54.5】</v>
      </c>
      <c r="ED6" s="52">
        <f>IF(ED8="-",NA(),ED8)</f>
        <v>66.400000000000006</v>
      </c>
      <c r="EE6" s="52">
        <f t="shared" ref="EE6:EM6" si="14">IF(EE8="-",NA(),EE8)</f>
        <v>64</v>
      </c>
      <c r="EF6" s="52">
        <f t="shared" si="14"/>
        <v>65.8</v>
      </c>
      <c r="EG6" s="52">
        <f t="shared" si="14"/>
        <v>65.8</v>
      </c>
      <c r="EH6" s="52">
        <f t="shared" si="14"/>
        <v>66.3</v>
      </c>
      <c r="EI6" s="52">
        <f t="shared" si="14"/>
        <v>50.8</v>
      </c>
      <c r="EJ6" s="52">
        <f t="shared" si="14"/>
        <v>51.4</v>
      </c>
      <c r="EK6" s="52">
        <f t="shared" si="14"/>
        <v>51.9</v>
      </c>
      <c r="EL6" s="52">
        <f t="shared" si="14"/>
        <v>53.8</v>
      </c>
      <c r="EM6" s="52">
        <f t="shared" si="14"/>
        <v>55.3</v>
      </c>
      <c r="EN6" s="52" t="str">
        <f>IF(EN8="-","【-】","【"&amp;SUBSTITUTE(TEXT(EN8,"#,##0.0"),"-","△")&amp;"】")</f>
        <v>【57.0】</v>
      </c>
      <c r="EO6" s="52">
        <f>IF(EO8="-",NA(),EO8)</f>
        <v>83.7</v>
      </c>
      <c r="EP6" s="52">
        <f t="shared" ref="EP6:EX6" si="15">IF(EP8="-",NA(),EP8)</f>
        <v>72.7</v>
      </c>
      <c r="EQ6" s="52">
        <f t="shared" si="15"/>
        <v>74.900000000000006</v>
      </c>
      <c r="ER6" s="52">
        <f t="shared" si="15"/>
        <v>72.8</v>
      </c>
      <c r="ES6" s="52">
        <f t="shared" si="15"/>
        <v>70.599999999999994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54082679</v>
      </c>
      <c r="FA6" s="53">
        <f t="shared" ref="FA6:FI6" si="16">IF(FA8="-",NA(),FA8)</f>
        <v>52704024</v>
      </c>
      <c r="FB6" s="53">
        <f t="shared" si="16"/>
        <v>53080548</v>
      </c>
      <c r="FC6" s="53">
        <f t="shared" si="16"/>
        <v>53054903</v>
      </c>
      <c r="FD6" s="53">
        <f t="shared" si="16"/>
        <v>53198786</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160</v>
      </c>
      <c r="B7" s="50">
        <f t="shared" ref="B7:AH7" si="17">B8</f>
        <v>2023</v>
      </c>
      <c r="C7" s="50">
        <f t="shared" si="17"/>
        <v>132250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その他</v>
      </c>
      <c r="P7" s="50" t="str">
        <f>P8</f>
        <v>直営</v>
      </c>
      <c r="Q7" s="51">
        <f t="shared" si="17"/>
        <v>22</v>
      </c>
      <c r="R7" s="50" t="str">
        <f t="shared" si="17"/>
        <v>対象</v>
      </c>
      <c r="S7" s="50" t="str">
        <f t="shared" si="17"/>
        <v>ド 透 未 訓 ガ</v>
      </c>
      <c r="T7" s="50" t="str">
        <f t="shared" si="17"/>
        <v>救 臨 災</v>
      </c>
      <c r="U7" s="51">
        <f>U8</f>
        <v>93781</v>
      </c>
      <c r="V7" s="51">
        <f>V8</f>
        <v>22057</v>
      </c>
      <c r="W7" s="50" t="str">
        <f>W8</f>
        <v>非該当</v>
      </c>
      <c r="X7" s="50" t="str">
        <f t="shared" si="17"/>
        <v>非該当</v>
      </c>
      <c r="Y7" s="50" t="str">
        <f t="shared" si="17"/>
        <v>７：１</v>
      </c>
      <c r="Z7" s="51">
        <f t="shared" si="17"/>
        <v>290</v>
      </c>
      <c r="AA7" s="51" t="str">
        <f t="shared" si="17"/>
        <v>-</v>
      </c>
      <c r="AB7" s="51" t="str">
        <f t="shared" si="17"/>
        <v>-</v>
      </c>
      <c r="AC7" s="51" t="str">
        <f t="shared" si="17"/>
        <v>-</v>
      </c>
      <c r="AD7" s="51" t="str">
        <f t="shared" si="17"/>
        <v>-</v>
      </c>
      <c r="AE7" s="51">
        <f t="shared" si="17"/>
        <v>290</v>
      </c>
      <c r="AF7" s="51">
        <f t="shared" si="17"/>
        <v>207</v>
      </c>
      <c r="AG7" s="51" t="str">
        <f t="shared" si="17"/>
        <v>-</v>
      </c>
      <c r="AH7" s="51">
        <f t="shared" si="17"/>
        <v>207</v>
      </c>
      <c r="AI7" s="52">
        <f>AI8</f>
        <v>100</v>
      </c>
      <c r="AJ7" s="52">
        <f t="shared" ref="AJ7:AR7" si="18">AJ8</f>
        <v>110</v>
      </c>
      <c r="AK7" s="52">
        <f t="shared" si="18"/>
        <v>108</v>
      </c>
      <c r="AL7" s="52">
        <f t="shared" si="18"/>
        <v>104.3</v>
      </c>
      <c r="AM7" s="52">
        <f t="shared" si="18"/>
        <v>92.6</v>
      </c>
      <c r="AN7" s="52">
        <f t="shared" si="18"/>
        <v>96.9</v>
      </c>
      <c r="AO7" s="52">
        <f t="shared" si="18"/>
        <v>101.8</v>
      </c>
      <c r="AP7" s="52">
        <f t="shared" si="18"/>
        <v>106.2</v>
      </c>
      <c r="AQ7" s="52">
        <f t="shared" si="18"/>
        <v>103.5</v>
      </c>
      <c r="AR7" s="52">
        <f t="shared" si="18"/>
        <v>93.8</v>
      </c>
      <c r="AS7" s="52"/>
      <c r="AT7" s="52">
        <f>AT8</f>
        <v>90.4</v>
      </c>
      <c r="AU7" s="52">
        <f t="shared" ref="AU7:BC7" si="19">AU8</f>
        <v>72.3</v>
      </c>
      <c r="AV7" s="52">
        <f t="shared" si="19"/>
        <v>74.099999999999994</v>
      </c>
      <c r="AW7" s="52">
        <f t="shared" si="19"/>
        <v>81.099999999999994</v>
      </c>
      <c r="AX7" s="52">
        <f t="shared" si="19"/>
        <v>82</v>
      </c>
      <c r="AY7" s="52">
        <f t="shared" si="19"/>
        <v>86</v>
      </c>
      <c r="AZ7" s="52">
        <f t="shared" si="19"/>
        <v>80.7</v>
      </c>
      <c r="BA7" s="52">
        <f t="shared" si="19"/>
        <v>82.3</v>
      </c>
      <c r="BB7" s="52">
        <f t="shared" si="19"/>
        <v>81.5</v>
      </c>
      <c r="BC7" s="52">
        <f t="shared" si="19"/>
        <v>81.400000000000006</v>
      </c>
      <c r="BD7" s="52"/>
      <c r="BE7" s="52">
        <f>BE8</f>
        <v>86.3</v>
      </c>
      <c r="BF7" s="52">
        <f t="shared" ref="BF7:BN7" si="20">BF8</f>
        <v>68</v>
      </c>
      <c r="BG7" s="52">
        <f t="shared" si="20"/>
        <v>70</v>
      </c>
      <c r="BH7" s="52">
        <f t="shared" si="20"/>
        <v>77.900000000000006</v>
      </c>
      <c r="BI7" s="52">
        <f t="shared" si="20"/>
        <v>78.2</v>
      </c>
      <c r="BJ7" s="52">
        <f t="shared" si="20"/>
        <v>83</v>
      </c>
      <c r="BK7" s="52">
        <f t="shared" si="20"/>
        <v>77.599999999999994</v>
      </c>
      <c r="BL7" s="52">
        <f t="shared" si="20"/>
        <v>79.2</v>
      </c>
      <c r="BM7" s="52">
        <f t="shared" si="20"/>
        <v>78.400000000000006</v>
      </c>
      <c r="BN7" s="52">
        <f t="shared" si="20"/>
        <v>78.2</v>
      </c>
      <c r="BO7" s="52"/>
      <c r="BP7" s="52">
        <f>BP8</f>
        <v>69.8</v>
      </c>
      <c r="BQ7" s="52">
        <f t="shared" ref="BQ7:BY7" si="21">BQ8</f>
        <v>46.5</v>
      </c>
      <c r="BR7" s="52">
        <f t="shared" si="21"/>
        <v>44.6</v>
      </c>
      <c r="BS7" s="52">
        <f t="shared" si="21"/>
        <v>56.9</v>
      </c>
      <c r="BT7" s="52">
        <f t="shared" si="21"/>
        <v>58.8</v>
      </c>
      <c r="BU7" s="52">
        <f t="shared" si="21"/>
        <v>72.900000000000006</v>
      </c>
      <c r="BV7" s="52">
        <f t="shared" si="21"/>
        <v>64.5</v>
      </c>
      <c r="BW7" s="52">
        <f t="shared" si="21"/>
        <v>63.8</v>
      </c>
      <c r="BX7" s="52">
        <f t="shared" si="21"/>
        <v>63.4</v>
      </c>
      <c r="BY7" s="52">
        <f t="shared" si="21"/>
        <v>66.7</v>
      </c>
      <c r="BZ7" s="52"/>
      <c r="CA7" s="53">
        <f>CA8</f>
        <v>48714</v>
      </c>
      <c r="CB7" s="53">
        <f t="shared" ref="CB7:CJ7" si="22">CB8</f>
        <v>54120</v>
      </c>
      <c r="CC7" s="53">
        <f t="shared" si="22"/>
        <v>58621</v>
      </c>
      <c r="CD7" s="53">
        <f t="shared" si="22"/>
        <v>59412</v>
      </c>
      <c r="CE7" s="53">
        <f t="shared" si="22"/>
        <v>59689</v>
      </c>
      <c r="CF7" s="53">
        <f t="shared" si="22"/>
        <v>48807</v>
      </c>
      <c r="CG7" s="53">
        <f t="shared" si="22"/>
        <v>51594</v>
      </c>
      <c r="CH7" s="53">
        <f t="shared" si="22"/>
        <v>53805</v>
      </c>
      <c r="CI7" s="53">
        <f t="shared" si="22"/>
        <v>56563</v>
      </c>
      <c r="CJ7" s="53">
        <f t="shared" si="22"/>
        <v>56401</v>
      </c>
      <c r="CK7" s="52"/>
      <c r="CL7" s="53">
        <f>CL8</f>
        <v>11108</v>
      </c>
      <c r="CM7" s="53">
        <f t="shared" ref="CM7:CU7" si="23">CM8</f>
        <v>11970</v>
      </c>
      <c r="CN7" s="53">
        <f t="shared" si="23"/>
        <v>11922</v>
      </c>
      <c r="CO7" s="53">
        <f t="shared" si="23"/>
        <v>12161</v>
      </c>
      <c r="CP7" s="53">
        <f t="shared" si="23"/>
        <v>12179</v>
      </c>
      <c r="CQ7" s="53">
        <f t="shared" si="23"/>
        <v>12970</v>
      </c>
      <c r="CR7" s="53">
        <f t="shared" si="23"/>
        <v>13767</v>
      </c>
      <c r="CS7" s="53">
        <f t="shared" si="23"/>
        <v>14046</v>
      </c>
      <c r="CT7" s="53">
        <f t="shared" si="23"/>
        <v>14550</v>
      </c>
      <c r="CU7" s="53">
        <f t="shared" si="23"/>
        <v>14823</v>
      </c>
      <c r="CV7" s="52"/>
      <c r="CW7" s="52">
        <f>CW8</f>
        <v>64.2</v>
      </c>
      <c r="CX7" s="52">
        <f t="shared" ref="CX7:DF7" si="24">CX8</f>
        <v>83.6</v>
      </c>
      <c r="CY7" s="52">
        <f t="shared" si="24"/>
        <v>79.2</v>
      </c>
      <c r="CZ7" s="52">
        <f t="shared" si="24"/>
        <v>69.3</v>
      </c>
      <c r="DA7" s="52">
        <f t="shared" si="24"/>
        <v>69.900000000000006</v>
      </c>
      <c r="DB7" s="52">
        <f t="shared" si="24"/>
        <v>59.9</v>
      </c>
      <c r="DC7" s="52">
        <f t="shared" si="24"/>
        <v>63.4</v>
      </c>
      <c r="DD7" s="52">
        <f t="shared" si="24"/>
        <v>61.3</v>
      </c>
      <c r="DE7" s="52">
        <f t="shared" si="24"/>
        <v>61.4</v>
      </c>
      <c r="DF7" s="52">
        <f t="shared" si="24"/>
        <v>63.4</v>
      </c>
      <c r="DG7" s="52"/>
      <c r="DH7" s="52">
        <f>DH8</f>
        <v>16.5</v>
      </c>
      <c r="DI7" s="52">
        <f t="shared" ref="DI7:DQ7" si="25">DI8</f>
        <v>16.5</v>
      </c>
      <c r="DJ7" s="52">
        <f t="shared" si="25"/>
        <v>15.5</v>
      </c>
      <c r="DK7" s="52">
        <f t="shared" si="25"/>
        <v>17.5</v>
      </c>
      <c r="DL7" s="52">
        <f t="shared" si="25"/>
        <v>18</v>
      </c>
      <c r="DM7" s="52">
        <f t="shared" si="25"/>
        <v>20.5</v>
      </c>
      <c r="DN7" s="52">
        <f t="shared" si="25"/>
        <v>20.2</v>
      </c>
      <c r="DO7" s="52">
        <f t="shared" si="25"/>
        <v>20.2</v>
      </c>
      <c r="DP7" s="52">
        <f t="shared" si="25"/>
        <v>21.1</v>
      </c>
      <c r="DQ7" s="52">
        <f t="shared" si="25"/>
        <v>22</v>
      </c>
      <c r="DR7" s="52"/>
      <c r="DS7" s="52">
        <f>DS8</f>
        <v>8.5</v>
      </c>
      <c r="DT7" s="52">
        <f t="shared" ref="DT7:EB7" si="26">DT8</f>
        <v>0</v>
      </c>
      <c r="DU7" s="52">
        <f t="shared" si="26"/>
        <v>0</v>
      </c>
      <c r="DV7" s="52">
        <f t="shared" si="26"/>
        <v>0</v>
      </c>
      <c r="DW7" s="52">
        <f t="shared" si="26"/>
        <v>7.9</v>
      </c>
      <c r="DX7" s="52">
        <f t="shared" si="26"/>
        <v>81.900000000000006</v>
      </c>
      <c r="DY7" s="52">
        <f t="shared" si="26"/>
        <v>91.6</v>
      </c>
      <c r="DZ7" s="52">
        <f t="shared" si="26"/>
        <v>100.1</v>
      </c>
      <c r="EA7" s="52">
        <f t="shared" si="26"/>
        <v>94.9</v>
      </c>
      <c r="EB7" s="52">
        <f t="shared" si="26"/>
        <v>83.8</v>
      </c>
      <c r="EC7" s="52"/>
      <c r="ED7" s="52">
        <f>ED8</f>
        <v>66.400000000000006</v>
      </c>
      <c r="EE7" s="52">
        <f t="shared" ref="EE7:EM7" si="27">EE8</f>
        <v>64</v>
      </c>
      <c r="EF7" s="52">
        <f t="shared" si="27"/>
        <v>65.8</v>
      </c>
      <c r="EG7" s="52">
        <f t="shared" si="27"/>
        <v>65.8</v>
      </c>
      <c r="EH7" s="52">
        <f t="shared" si="27"/>
        <v>66.3</v>
      </c>
      <c r="EI7" s="52">
        <f t="shared" si="27"/>
        <v>50.8</v>
      </c>
      <c r="EJ7" s="52">
        <f t="shared" si="27"/>
        <v>51.4</v>
      </c>
      <c r="EK7" s="52">
        <f t="shared" si="27"/>
        <v>51.9</v>
      </c>
      <c r="EL7" s="52">
        <f t="shared" si="27"/>
        <v>53.8</v>
      </c>
      <c r="EM7" s="52">
        <f t="shared" si="27"/>
        <v>55.3</v>
      </c>
      <c r="EN7" s="52"/>
      <c r="EO7" s="52">
        <f>EO8</f>
        <v>83.7</v>
      </c>
      <c r="EP7" s="52">
        <f t="shared" ref="EP7:EX7" si="28">EP8</f>
        <v>72.7</v>
      </c>
      <c r="EQ7" s="52">
        <f t="shared" si="28"/>
        <v>74.900000000000006</v>
      </c>
      <c r="ER7" s="52">
        <f t="shared" si="28"/>
        <v>72.8</v>
      </c>
      <c r="ES7" s="52">
        <f t="shared" si="28"/>
        <v>70.599999999999994</v>
      </c>
      <c r="ET7" s="52">
        <f t="shared" si="28"/>
        <v>72.599999999999994</v>
      </c>
      <c r="EU7" s="52">
        <f t="shared" si="28"/>
        <v>71.900000000000006</v>
      </c>
      <c r="EV7" s="52">
        <f t="shared" si="28"/>
        <v>71.2</v>
      </c>
      <c r="EW7" s="52">
        <f t="shared" si="28"/>
        <v>71.8</v>
      </c>
      <c r="EX7" s="52">
        <f t="shared" si="28"/>
        <v>71.400000000000006</v>
      </c>
      <c r="EY7" s="52"/>
      <c r="EZ7" s="53">
        <f>EZ8</f>
        <v>54082679</v>
      </c>
      <c r="FA7" s="53">
        <f t="shared" ref="FA7:FI7" si="29">FA8</f>
        <v>52704024</v>
      </c>
      <c r="FB7" s="53">
        <f t="shared" si="29"/>
        <v>53080548</v>
      </c>
      <c r="FC7" s="53">
        <f t="shared" si="29"/>
        <v>53054903</v>
      </c>
      <c r="FD7" s="53">
        <f t="shared" si="29"/>
        <v>53198786</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132250</v>
      </c>
      <c r="D8" s="55">
        <v>46</v>
      </c>
      <c r="E8" s="55">
        <v>6</v>
      </c>
      <c r="F8" s="55">
        <v>0</v>
      </c>
      <c r="G8" s="55">
        <v>1</v>
      </c>
      <c r="H8" s="55" t="s">
        <v>161</v>
      </c>
      <c r="I8" s="55" t="s">
        <v>162</v>
      </c>
      <c r="J8" s="55" t="s">
        <v>163</v>
      </c>
      <c r="K8" s="55" t="s">
        <v>164</v>
      </c>
      <c r="L8" s="55" t="s">
        <v>165</v>
      </c>
      <c r="M8" s="55" t="s">
        <v>166</v>
      </c>
      <c r="N8" s="55" t="s">
        <v>167</v>
      </c>
      <c r="O8" s="55" t="s">
        <v>168</v>
      </c>
      <c r="P8" s="55" t="s">
        <v>169</v>
      </c>
      <c r="Q8" s="56">
        <v>22</v>
      </c>
      <c r="R8" s="55" t="s">
        <v>170</v>
      </c>
      <c r="S8" s="55" t="s">
        <v>171</v>
      </c>
      <c r="T8" s="55" t="s">
        <v>172</v>
      </c>
      <c r="U8" s="56">
        <v>93781</v>
      </c>
      <c r="V8" s="56">
        <v>22057</v>
      </c>
      <c r="W8" s="55" t="s">
        <v>173</v>
      </c>
      <c r="X8" s="55" t="s">
        <v>173</v>
      </c>
      <c r="Y8" s="57" t="s">
        <v>174</v>
      </c>
      <c r="Z8" s="56">
        <v>290</v>
      </c>
      <c r="AA8" s="56" t="s">
        <v>40</v>
      </c>
      <c r="AB8" s="56" t="s">
        <v>40</v>
      </c>
      <c r="AC8" s="56" t="s">
        <v>40</v>
      </c>
      <c r="AD8" s="56" t="s">
        <v>40</v>
      </c>
      <c r="AE8" s="56">
        <v>290</v>
      </c>
      <c r="AF8" s="56">
        <v>207</v>
      </c>
      <c r="AG8" s="56" t="s">
        <v>40</v>
      </c>
      <c r="AH8" s="56">
        <v>207</v>
      </c>
      <c r="AI8" s="58">
        <v>100</v>
      </c>
      <c r="AJ8" s="58">
        <v>110</v>
      </c>
      <c r="AK8" s="58">
        <v>108</v>
      </c>
      <c r="AL8" s="58">
        <v>104.3</v>
      </c>
      <c r="AM8" s="58">
        <v>92.6</v>
      </c>
      <c r="AN8" s="58">
        <v>96.9</v>
      </c>
      <c r="AO8" s="58">
        <v>101.8</v>
      </c>
      <c r="AP8" s="58">
        <v>106.2</v>
      </c>
      <c r="AQ8" s="58">
        <v>103.5</v>
      </c>
      <c r="AR8" s="58">
        <v>93.8</v>
      </c>
      <c r="AS8" s="58">
        <v>96.6</v>
      </c>
      <c r="AT8" s="58">
        <v>90.4</v>
      </c>
      <c r="AU8" s="58">
        <v>72.3</v>
      </c>
      <c r="AV8" s="58">
        <v>74.099999999999994</v>
      </c>
      <c r="AW8" s="58">
        <v>81.099999999999994</v>
      </c>
      <c r="AX8" s="58">
        <v>82</v>
      </c>
      <c r="AY8" s="58">
        <v>86</v>
      </c>
      <c r="AZ8" s="58">
        <v>80.7</v>
      </c>
      <c r="BA8" s="58">
        <v>82.3</v>
      </c>
      <c r="BB8" s="58">
        <v>81.5</v>
      </c>
      <c r="BC8" s="58">
        <v>81.400000000000006</v>
      </c>
      <c r="BD8" s="58">
        <v>86.6</v>
      </c>
      <c r="BE8" s="59">
        <v>86.3</v>
      </c>
      <c r="BF8" s="59">
        <v>68</v>
      </c>
      <c r="BG8" s="59">
        <v>70</v>
      </c>
      <c r="BH8" s="59">
        <v>77.900000000000006</v>
      </c>
      <c r="BI8" s="59">
        <v>78.2</v>
      </c>
      <c r="BJ8" s="59">
        <v>83</v>
      </c>
      <c r="BK8" s="59">
        <v>77.599999999999994</v>
      </c>
      <c r="BL8" s="59">
        <v>79.2</v>
      </c>
      <c r="BM8" s="59">
        <v>78.400000000000006</v>
      </c>
      <c r="BN8" s="59">
        <v>78.2</v>
      </c>
      <c r="BO8" s="59">
        <v>83.9</v>
      </c>
      <c r="BP8" s="58">
        <v>69.8</v>
      </c>
      <c r="BQ8" s="58">
        <v>46.5</v>
      </c>
      <c r="BR8" s="58">
        <v>44.6</v>
      </c>
      <c r="BS8" s="58">
        <v>56.9</v>
      </c>
      <c r="BT8" s="58">
        <v>58.8</v>
      </c>
      <c r="BU8" s="58">
        <v>72.900000000000006</v>
      </c>
      <c r="BV8" s="58">
        <v>64.5</v>
      </c>
      <c r="BW8" s="58">
        <v>63.8</v>
      </c>
      <c r="BX8" s="58">
        <v>63.4</v>
      </c>
      <c r="BY8" s="58">
        <v>66.7</v>
      </c>
      <c r="BZ8" s="58">
        <v>68.7</v>
      </c>
      <c r="CA8" s="59">
        <v>48714</v>
      </c>
      <c r="CB8" s="59">
        <v>54120</v>
      </c>
      <c r="CC8" s="59">
        <v>58621</v>
      </c>
      <c r="CD8" s="59">
        <v>59412</v>
      </c>
      <c r="CE8" s="59">
        <v>59689</v>
      </c>
      <c r="CF8" s="59">
        <v>48807</v>
      </c>
      <c r="CG8" s="59">
        <v>51594</v>
      </c>
      <c r="CH8" s="59">
        <v>53805</v>
      </c>
      <c r="CI8" s="59">
        <v>56563</v>
      </c>
      <c r="CJ8" s="59">
        <v>56401</v>
      </c>
      <c r="CK8" s="58">
        <v>62428</v>
      </c>
      <c r="CL8" s="59">
        <v>11108</v>
      </c>
      <c r="CM8" s="59">
        <v>11970</v>
      </c>
      <c r="CN8" s="59">
        <v>11922</v>
      </c>
      <c r="CO8" s="59">
        <v>12161</v>
      </c>
      <c r="CP8" s="59">
        <v>12179</v>
      </c>
      <c r="CQ8" s="59">
        <v>12970</v>
      </c>
      <c r="CR8" s="59">
        <v>13767</v>
      </c>
      <c r="CS8" s="59">
        <v>14046</v>
      </c>
      <c r="CT8" s="59">
        <v>14550</v>
      </c>
      <c r="CU8" s="59">
        <v>14823</v>
      </c>
      <c r="CV8" s="58">
        <v>18236</v>
      </c>
      <c r="CW8" s="59">
        <v>64.2</v>
      </c>
      <c r="CX8" s="59">
        <v>83.6</v>
      </c>
      <c r="CY8" s="59">
        <v>79.2</v>
      </c>
      <c r="CZ8" s="59">
        <v>69.3</v>
      </c>
      <c r="DA8" s="59">
        <v>69.900000000000006</v>
      </c>
      <c r="DB8" s="59">
        <v>59.9</v>
      </c>
      <c r="DC8" s="59">
        <v>63.4</v>
      </c>
      <c r="DD8" s="59">
        <v>61.3</v>
      </c>
      <c r="DE8" s="59">
        <v>61.4</v>
      </c>
      <c r="DF8" s="59">
        <v>63.4</v>
      </c>
      <c r="DG8" s="59">
        <v>56.1</v>
      </c>
      <c r="DH8" s="59">
        <v>16.5</v>
      </c>
      <c r="DI8" s="59">
        <v>16.5</v>
      </c>
      <c r="DJ8" s="59">
        <v>15.5</v>
      </c>
      <c r="DK8" s="59">
        <v>17.5</v>
      </c>
      <c r="DL8" s="59">
        <v>18</v>
      </c>
      <c r="DM8" s="59">
        <v>20.5</v>
      </c>
      <c r="DN8" s="59">
        <v>20.2</v>
      </c>
      <c r="DO8" s="59">
        <v>20.2</v>
      </c>
      <c r="DP8" s="59">
        <v>21.1</v>
      </c>
      <c r="DQ8" s="59">
        <v>22</v>
      </c>
      <c r="DR8" s="59">
        <v>26.4</v>
      </c>
      <c r="DS8" s="59">
        <v>8.5</v>
      </c>
      <c r="DT8" s="59">
        <v>0</v>
      </c>
      <c r="DU8" s="59">
        <v>0</v>
      </c>
      <c r="DV8" s="59">
        <v>0</v>
      </c>
      <c r="DW8" s="59">
        <v>7.9</v>
      </c>
      <c r="DX8" s="59">
        <v>81.900000000000006</v>
      </c>
      <c r="DY8" s="59">
        <v>91.6</v>
      </c>
      <c r="DZ8" s="59">
        <v>100.1</v>
      </c>
      <c r="EA8" s="59">
        <v>94.9</v>
      </c>
      <c r="EB8" s="59">
        <v>83.8</v>
      </c>
      <c r="EC8" s="59">
        <v>54.5</v>
      </c>
      <c r="ED8" s="58">
        <v>66.400000000000006</v>
      </c>
      <c r="EE8" s="58">
        <v>64</v>
      </c>
      <c r="EF8" s="58">
        <v>65.8</v>
      </c>
      <c r="EG8" s="58">
        <v>65.8</v>
      </c>
      <c r="EH8" s="58">
        <v>66.3</v>
      </c>
      <c r="EI8" s="58">
        <v>50.8</v>
      </c>
      <c r="EJ8" s="58">
        <v>51.4</v>
      </c>
      <c r="EK8" s="58">
        <v>51.9</v>
      </c>
      <c r="EL8" s="58">
        <v>53.8</v>
      </c>
      <c r="EM8" s="58">
        <v>55.3</v>
      </c>
      <c r="EN8" s="58">
        <v>57</v>
      </c>
      <c r="EO8" s="58">
        <v>83.7</v>
      </c>
      <c r="EP8" s="58">
        <v>72.7</v>
      </c>
      <c r="EQ8" s="58">
        <v>74.900000000000006</v>
      </c>
      <c r="ER8" s="58">
        <v>72.8</v>
      </c>
      <c r="ES8" s="58">
        <v>70.599999999999994</v>
      </c>
      <c r="ET8" s="58">
        <v>72.599999999999994</v>
      </c>
      <c r="EU8" s="58">
        <v>71.900000000000006</v>
      </c>
      <c r="EV8" s="58">
        <v>71.2</v>
      </c>
      <c r="EW8" s="58">
        <v>71.8</v>
      </c>
      <c r="EX8" s="58">
        <v>71.400000000000006</v>
      </c>
      <c r="EY8" s="58">
        <v>70.400000000000006</v>
      </c>
      <c r="EZ8" s="59">
        <v>54082679</v>
      </c>
      <c r="FA8" s="59">
        <v>52704024</v>
      </c>
      <c r="FB8" s="59">
        <v>53080548</v>
      </c>
      <c r="FC8" s="59">
        <v>53054903</v>
      </c>
      <c r="FD8" s="59">
        <v>53198786</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2025-01-30T06:12:09Z</dcterms:created>
  <dcterms:modified xsi:type="dcterms:W3CDTF">2025-01-30T07:05:18Z</dcterms:modified>
</cp:coreProperties>
</file>